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165" windowWidth="24240" windowHeight="9960"/>
  </bookViews>
  <sheets>
    <sheet name="подкорм" sheetId="2" r:id="rId1"/>
    <sheet name="яров.сев и зерновые" sheetId="3" r:id="rId2"/>
    <sheet name="пшен и ячме" sheetId="7" r:id="rId3"/>
    <sheet name="кукуруза" sheetId="8" r:id="rId4"/>
    <sheet name="свекла" sheetId="5" r:id="rId5"/>
    <sheet name="подсолнечник" sheetId="6" r:id="rId6"/>
    <sheet name="картоф и овощ" sheetId="4" r:id="rId7"/>
  </sheets>
  <definedNames>
    <definedName name="_xlnm.Print_Titles" localSheetId="6">'картоф и овощ'!$6:$8</definedName>
    <definedName name="_xlnm.Print_Titles" localSheetId="3">кукуруза!$3:$4</definedName>
    <definedName name="_xlnm.Print_Titles" localSheetId="0">подкорм!$5:$6</definedName>
    <definedName name="_xlnm.Print_Titles" localSheetId="2">'пшен и ячме'!$9:$10</definedName>
    <definedName name="_xlnm.Print_Titles" localSheetId="1">'яров.сев и зерновые'!$9:$10</definedName>
    <definedName name="_xlnm.Print_Area" localSheetId="6">'картоф и овощ'!$A$1:$K$105</definedName>
    <definedName name="_xlnm.Print_Area" localSheetId="3">кукуруза!$A$1:$F$102</definedName>
    <definedName name="_xlnm.Print_Area" localSheetId="0">подкорм!$A$1:$F$104</definedName>
    <definedName name="_xlnm.Print_Area" localSheetId="5">подсолнечник!$A$1:$F$103</definedName>
    <definedName name="_xlnm.Print_Area" localSheetId="4">свекла!$A$1:$F$102</definedName>
  </definedNames>
  <calcPr calcId="145621" refMode="R1C1"/>
</workbook>
</file>

<file path=xl/calcChain.xml><?xml version="1.0" encoding="utf-8"?>
<calcChain xmlns="http://schemas.openxmlformats.org/spreadsheetml/2006/main">
  <c r="A2" i="8" l="1"/>
  <c r="D51" i="2" l="1"/>
  <c r="D102" i="8"/>
  <c r="F101" i="8"/>
  <c r="D101" i="8"/>
  <c r="F100" i="8"/>
  <c r="D100" i="8"/>
  <c r="F99" i="8"/>
  <c r="D99" i="8"/>
  <c r="F98" i="8"/>
  <c r="D98" i="8"/>
  <c r="F97" i="8"/>
  <c r="D97" i="8"/>
  <c r="F96" i="8"/>
  <c r="D96" i="8"/>
  <c r="F95" i="8"/>
  <c r="D95" i="8"/>
  <c r="F94" i="8"/>
  <c r="D94" i="8"/>
  <c r="F93" i="8"/>
  <c r="D93" i="8"/>
  <c r="C92" i="8"/>
  <c r="F92" i="8" s="1"/>
  <c r="F91" i="8"/>
  <c r="D91" i="8"/>
  <c r="F90" i="8"/>
  <c r="D90" i="8"/>
  <c r="F89" i="8"/>
  <c r="D89" i="8"/>
  <c r="F88" i="8"/>
  <c r="D88" i="8"/>
  <c r="F87" i="8"/>
  <c r="D87" i="8"/>
  <c r="F86" i="8"/>
  <c r="D86" i="8"/>
  <c r="F85" i="8"/>
  <c r="D85" i="8"/>
  <c r="F84" i="8"/>
  <c r="D84" i="8"/>
  <c r="F83" i="8"/>
  <c r="D83" i="8"/>
  <c r="F82" i="8"/>
  <c r="D82" i="8"/>
  <c r="F81" i="8"/>
  <c r="D81" i="8"/>
  <c r="F80" i="8"/>
  <c r="D80" i="8"/>
  <c r="F79" i="8"/>
  <c r="D79" i="8"/>
  <c r="F78" i="8"/>
  <c r="D78" i="8"/>
  <c r="F77" i="8"/>
  <c r="D77" i="8"/>
  <c r="F76" i="8"/>
  <c r="D76" i="8"/>
  <c r="C75" i="8"/>
  <c r="F75" i="8" s="1"/>
  <c r="F74" i="8"/>
  <c r="D74" i="8"/>
  <c r="F73" i="8"/>
  <c r="D73" i="8"/>
  <c r="F72" i="8"/>
  <c r="D72" i="8"/>
  <c r="F71" i="8"/>
  <c r="D71" i="8"/>
  <c r="F70" i="8"/>
  <c r="D70" i="8"/>
  <c r="F69" i="8"/>
  <c r="D69" i="8"/>
  <c r="C68" i="8"/>
  <c r="F68" i="8" s="1"/>
  <c r="F67" i="8"/>
  <c r="D67" i="8"/>
  <c r="F66" i="8"/>
  <c r="D66" i="8"/>
  <c r="F65" i="8"/>
  <c r="D65" i="8"/>
  <c r="F64" i="8"/>
  <c r="D64" i="8"/>
  <c r="F63" i="8"/>
  <c r="D63" i="8"/>
  <c r="F62" i="8"/>
  <c r="D62" i="8"/>
  <c r="F61" i="8"/>
  <c r="D61" i="8"/>
  <c r="F60" i="8"/>
  <c r="D60" i="8"/>
  <c r="F59" i="8"/>
  <c r="D59" i="8"/>
  <c r="F58" i="8"/>
  <c r="D58" i="8"/>
  <c r="F57" i="8"/>
  <c r="D57" i="8"/>
  <c r="F56" i="8"/>
  <c r="D56" i="8"/>
  <c r="F55" i="8"/>
  <c r="D55" i="8"/>
  <c r="F54" i="8"/>
  <c r="D54" i="8"/>
  <c r="C53" i="8"/>
  <c r="F53" i="8" s="1"/>
  <c r="F52" i="8"/>
  <c r="D52" i="8"/>
  <c r="F51" i="8"/>
  <c r="D51" i="8"/>
  <c r="F50" i="8"/>
  <c r="D50" i="8"/>
  <c r="F49" i="8"/>
  <c r="D49" i="8"/>
  <c r="F48" i="8"/>
  <c r="D48" i="8"/>
  <c r="F47" i="8"/>
  <c r="D47" i="8"/>
  <c r="F46" i="8"/>
  <c r="D46" i="8"/>
  <c r="C45" i="8"/>
  <c r="F45" i="8" s="1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C36" i="8"/>
  <c r="F36" i="8" s="1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C25" i="8"/>
  <c r="F25" i="8" s="1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C6" i="8"/>
  <c r="D6" i="8" s="1"/>
  <c r="D45" i="8" l="1"/>
  <c r="D92" i="8"/>
  <c r="D25" i="8"/>
  <c r="D68" i="8"/>
  <c r="F6" i="8"/>
  <c r="C5" i="8"/>
  <c r="D36" i="8"/>
  <c r="D53" i="8"/>
  <c r="D75" i="8"/>
  <c r="A2" i="7"/>
  <c r="F5" i="8" l="1"/>
  <c r="D5" i="8"/>
  <c r="K108" i="7"/>
  <c r="I108" i="7"/>
  <c r="F108" i="7"/>
  <c r="D108" i="7"/>
  <c r="K107" i="7"/>
  <c r="I107" i="7"/>
  <c r="F107" i="7"/>
  <c r="D107" i="7"/>
  <c r="K106" i="7"/>
  <c r="I106" i="7"/>
  <c r="F106" i="7"/>
  <c r="D106" i="7"/>
  <c r="K105" i="7"/>
  <c r="I105" i="7"/>
  <c r="F105" i="7"/>
  <c r="D105" i="7"/>
  <c r="K104" i="7"/>
  <c r="I104" i="7"/>
  <c r="F104" i="7"/>
  <c r="D104" i="7"/>
  <c r="K103" i="7"/>
  <c r="I103" i="7"/>
  <c r="F103" i="7"/>
  <c r="D103" i="7"/>
  <c r="K102" i="7"/>
  <c r="I102" i="7"/>
  <c r="F102" i="7"/>
  <c r="D102" i="7"/>
  <c r="K101" i="7"/>
  <c r="I101" i="7"/>
  <c r="F101" i="7"/>
  <c r="D101" i="7"/>
  <c r="K100" i="7"/>
  <c r="I100" i="7"/>
  <c r="F100" i="7"/>
  <c r="D100" i="7"/>
  <c r="K99" i="7"/>
  <c r="I99" i="7"/>
  <c r="F99" i="7"/>
  <c r="D99" i="7"/>
  <c r="H98" i="7"/>
  <c r="K98" i="7" s="1"/>
  <c r="C98" i="7"/>
  <c r="D98" i="7" s="1"/>
  <c r="K97" i="7"/>
  <c r="I97" i="7"/>
  <c r="F97" i="7"/>
  <c r="D97" i="7"/>
  <c r="K96" i="7"/>
  <c r="I96" i="7"/>
  <c r="F96" i="7"/>
  <c r="D96" i="7"/>
  <c r="K95" i="7"/>
  <c r="I95" i="7"/>
  <c r="F95" i="7"/>
  <c r="D95" i="7"/>
  <c r="K94" i="7"/>
  <c r="I94" i="7"/>
  <c r="F94" i="7"/>
  <c r="D94" i="7"/>
  <c r="K93" i="7"/>
  <c r="I93" i="7"/>
  <c r="F93" i="7"/>
  <c r="D93" i="7"/>
  <c r="K92" i="7"/>
  <c r="I92" i="7"/>
  <c r="F92" i="7"/>
  <c r="D92" i="7"/>
  <c r="K91" i="7"/>
  <c r="I91" i="7"/>
  <c r="F91" i="7"/>
  <c r="D91" i="7"/>
  <c r="K90" i="7"/>
  <c r="I90" i="7"/>
  <c r="F90" i="7"/>
  <c r="D90" i="7"/>
  <c r="K89" i="7"/>
  <c r="I89" i="7"/>
  <c r="F89" i="7"/>
  <c r="D89" i="7"/>
  <c r="K88" i="7"/>
  <c r="I88" i="7"/>
  <c r="F88" i="7"/>
  <c r="D88" i="7"/>
  <c r="K87" i="7"/>
  <c r="I87" i="7"/>
  <c r="F87" i="7"/>
  <c r="D87" i="7"/>
  <c r="K86" i="7"/>
  <c r="I86" i="7"/>
  <c r="F86" i="7"/>
  <c r="D86" i="7"/>
  <c r="K85" i="7"/>
  <c r="I85" i="7"/>
  <c r="F85" i="7"/>
  <c r="D85" i="7"/>
  <c r="K84" i="7"/>
  <c r="I84" i="7"/>
  <c r="F84" i="7"/>
  <c r="D84" i="7"/>
  <c r="K83" i="7"/>
  <c r="I83" i="7"/>
  <c r="F83" i="7"/>
  <c r="D83" i="7"/>
  <c r="K82" i="7"/>
  <c r="I82" i="7"/>
  <c r="F82" i="7"/>
  <c r="D82" i="7"/>
  <c r="H81" i="7"/>
  <c r="K81" i="7" s="1"/>
  <c r="C81" i="7"/>
  <c r="D81" i="7" s="1"/>
  <c r="K80" i="7"/>
  <c r="I80" i="7"/>
  <c r="F80" i="7"/>
  <c r="D80" i="7"/>
  <c r="K79" i="7"/>
  <c r="I79" i="7"/>
  <c r="F79" i="7"/>
  <c r="D79" i="7"/>
  <c r="K78" i="7"/>
  <c r="I78" i="7"/>
  <c r="F78" i="7"/>
  <c r="D78" i="7"/>
  <c r="K77" i="7"/>
  <c r="I77" i="7"/>
  <c r="F77" i="7"/>
  <c r="D77" i="7"/>
  <c r="K76" i="7"/>
  <c r="I76" i="7"/>
  <c r="F76" i="7"/>
  <c r="D76" i="7"/>
  <c r="K75" i="7"/>
  <c r="I75" i="7"/>
  <c r="F75" i="7"/>
  <c r="D75" i="7"/>
  <c r="H74" i="7"/>
  <c r="K74" i="7" s="1"/>
  <c r="C74" i="7"/>
  <c r="D74" i="7" s="1"/>
  <c r="K73" i="7"/>
  <c r="I73" i="7"/>
  <c r="F73" i="7"/>
  <c r="D73" i="7"/>
  <c r="K72" i="7"/>
  <c r="I72" i="7"/>
  <c r="F72" i="7"/>
  <c r="D72" i="7"/>
  <c r="K71" i="7"/>
  <c r="I71" i="7"/>
  <c r="F71" i="7"/>
  <c r="D71" i="7"/>
  <c r="K70" i="7"/>
  <c r="I70" i="7"/>
  <c r="F70" i="7"/>
  <c r="D70" i="7"/>
  <c r="K69" i="7"/>
  <c r="I69" i="7"/>
  <c r="F69" i="7"/>
  <c r="D69" i="7"/>
  <c r="K68" i="7"/>
  <c r="I68" i="7"/>
  <c r="F68" i="7"/>
  <c r="D68" i="7"/>
  <c r="K67" i="7"/>
  <c r="I67" i="7"/>
  <c r="F67" i="7"/>
  <c r="D67" i="7"/>
  <c r="K66" i="7"/>
  <c r="I66" i="7"/>
  <c r="F66" i="7"/>
  <c r="D66" i="7"/>
  <c r="K65" i="7"/>
  <c r="I65" i="7"/>
  <c r="F65" i="7"/>
  <c r="D65" i="7"/>
  <c r="K64" i="7"/>
  <c r="I64" i="7"/>
  <c r="F64" i="7"/>
  <c r="D64" i="7"/>
  <c r="K63" i="7"/>
  <c r="I63" i="7"/>
  <c r="F63" i="7"/>
  <c r="D63" i="7"/>
  <c r="K62" i="7"/>
  <c r="I62" i="7"/>
  <c r="F62" i="7"/>
  <c r="D62" i="7"/>
  <c r="K61" i="7"/>
  <c r="I61" i="7"/>
  <c r="F61" i="7"/>
  <c r="D61" i="7"/>
  <c r="K60" i="7"/>
  <c r="I60" i="7"/>
  <c r="F60" i="7"/>
  <c r="D60" i="7"/>
  <c r="H59" i="7"/>
  <c r="K59" i="7" s="1"/>
  <c r="C59" i="7"/>
  <c r="D59" i="7" s="1"/>
  <c r="K58" i="7"/>
  <c r="I58" i="7"/>
  <c r="F58" i="7"/>
  <c r="D58" i="7"/>
  <c r="K57" i="7"/>
  <c r="I57" i="7"/>
  <c r="F57" i="7"/>
  <c r="D57" i="7"/>
  <c r="K56" i="7"/>
  <c r="I56" i="7"/>
  <c r="F56" i="7"/>
  <c r="D56" i="7"/>
  <c r="K55" i="7"/>
  <c r="I55" i="7"/>
  <c r="F55" i="7"/>
  <c r="D55" i="7"/>
  <c r="K54" i="7"/>
  <c r="I54" i="7"/>
  <c r="F54" i="7"/>
  <c r="D54" i="7"/>
  <c r="K53" i="7"/>
  <c r="I53" i="7"/>
  <c r="F53" i="7"/>
  <c r="D53" i="7"/>
  <c r="K52" i="7"/>
  <c r="I52" i="7"/>
  <c r="F52" i="7"/>
  <c r="D52" i="7"/>
  <c r="H51" i="7"/>
  <c r="K51" i="7" s="1"/>
  <c r="C51" i="7"/>
  <c r="D51" i="7" s="1"/>
  <c r="K50" i="7"/>
  <c r="I50" i="7"/>
  <c r="F50" i="7"/>
  <c r="D50" i="7"/>
  <c r="K49" i="7"/>
  <c r="I49" i="7"/>
  <c r="F49" i="7"/>
  <c r="D49" i="7"/>
  <c r="K48" i="7"/>
  <c r="I48" i="7"/>
  <c r="F48" i="7"/>
  <c r="D48" i="7"/>
  <c r="K47" i="7"/>
  <c r="I47" i="7"/>
  <c r="F47" i="7"/>
  <c r="D47" i="7"/>
  <c r="K46" i="7"/>
  <c r="I46" i="7"/>
  <c r="F46" i="7"/>
  <c r="D46" i="7"/>
  <c r="K45" i="7"/>
  <c r="I45" i="7"/>
  <c r="F45" i="7"/>
  <c r="D45" i="7"/>
  <c r="K44" i="7"/>
  <c r="I44" i="7"/>
  <c r="F44" i="7"/>
  <c r="D44" i="7"/>
  <c r="K43" i="7"/>
  <c r="I43" i="7"/>
  <c r="F43" i="7"/>
  <c r="D43" i="7"/>
  <c r="H42" i="7"/>
  <c r="K42" i="7" s="1"/>
  <c r="C42" i="7"/>
  <c r="D42" i="7" s="1"/>
  <c r="K41" i="7"/>
  <c r="I41" i="7"/>
  <c r="F41" i="7"/>
  <c r="D41" i="7"/>
  <c r="K40" i="7"/>
  <c r="I40" i="7"/>
  <c r="F40" i="7"/>
  <c r="D40" i="7"/>
  <c r="K39" i="7"/>
  <c r="I39" i="7"/>
  <c r="F39" i="7"/>
  <c r="D39" i="7"/>
  <c r="K38" i="7"/>
  <c r="I38" i="7"/>
  <c r="F38" i="7"/>
  <c r="D38" i="7"/>
  <c r="K37" i="7"/>
  <c r="I37" i="7"/>
  <c r="F37" i="7"/>
  <c r="D37" i="7"/>
  <c r="K36" i="7"/>
  <c r="I36" i="7"/>
  <c r="F36" i="7"/>
  <c r="D36" i="7"/>
  <c r="K35" i="7"/>
  <c r="I35" i="7"/>
  <c r="F35" i="7"/>
  <c r="D35" i="7"/>
  <c r="K34" i="7"/>
  <c r="I34" i="7"/>
  <c r="F34" i="7"/>
  <c r="D34" i="7"/>
  <c r="K33" i="7"/>
  <c r="I33" i="7"/>
  <c r="F33" i="7"/>
  <c r="D33" i="7"/>
  <c r="K32" i="7"/>
  <c r="I32" i="7"/>
  <c r="F32" i="7"/>
  <c r="D32" i="7"/>
  <c r="H31" i="7"/>
  <c r="K31" i="7" s="1"/>
  <c r="C31" i="7"/>
  <c r="D31" i="7" s="1"/>
  <c r="K30" i="7"/>
  <c r="I30" i="7"/>
  <c r="F30" i="7"/>
  <c r="D30" i="7"/>
  <c r="K29" i="7"/>
  <c r="I29" i="7"/>
  <c r="F29" i="7"/>
  <c r="D29" i="7"/>
  <c r="K28" i="7"/>
  <c r="I28" i="7"/>
  <c r="F28" i="7"/>
  <c r="D28" i="7"/>
  <c r="K27" i="7"/>
  <c r="I27" i="7"/>
  <c r="F27" i="7"/>
  <c r="D27" i="7"/>
  <c r="K26" i="7"/>
  <c r="I26" i="7"/>
  <c r="F26" i="7"/>
  <c r="D26" i="7"/>
  <c r="K25" i="7"/>
  <c r="I25" i="7"/>
  <c r="F25" i="7"/>
  <c r="D25" i="7"/>
  <c r="K24" i="7"/>
  <c r="I24" i="7"/>
  <c r="F24" i="7"/>
  <c r="D24" i="7"/>
  <c r="K23" i="7"/>
  <c r="I23" i="7"/>
  <c r="F23" i="7"/>
  <c r="D23" i="7"/>
  <c r="K22" i="7"/>
  <c r="I22" i="7"/>
  <c r="F22" i="7"/>
  <c r="D22" i="7"/>
  <c r="K21" i="7"/>
  <c r="I21" i="7"/>
  <c r="F21" i="7"/>
  <c r="D21" i="7"/>
  <c r="K20" i="7"/>
  <c r="I20" i="7"/>
  <c r="F20" i="7"/>
  <c r="D20" i="7"/>
  <c r="K19" i="7"/>
  <c r="I19" i="7"/>
  <c r="F19" i="7"/>
  <c r="D19" i="7"/>
  <c r="K18" i="7"/>
  <c r="I18" i="7"/>
  <c r="F18" i="7"/>
  <c r="D18" i="7"/>
  <c r="K17" i="7"/>
  <c r="I17" i="7"/>
  <c r="F17" i="7"/>
  <c r="D17" i="7"/>
  <c r="K16" i="7"/>
  <c r="I16" i="7"/>
  <c r="F16" i="7"/>
  <c r="D16" i="7"/>
  <c r="K15" i="7"/>
  <c r="I15" i="7"/>
  <c r="F15" i="7"/>
  <c r="D15" i="7"/>
  <c r="K14" i="7"/>
  <c r="I14" i="7"/>
  <c r="F14" i="7"/>
  <c r="D14" i="7"/>
  <c r="K13" i="7"/>
  <c r="I13" i="7"/>
  <c r="F13" i="7"/>
  <c r="D13" i="7"/>
  <c r="H12" i="7"/>
  <c r="K12" i="7" s="1"/>
  <c r="C12" i="7"/>
  <c r="D12" i="7" s="1"/>
  <c r="I74" i="7" l="1"/>
  <c r="I42" i="7"/>
  <c r="I12" i="7"/>
  <c r="I31" i="7"/>
  <c r="I59" i="7"/>
  <c r="I81" i="7"/>
  <c r="C11" i="7"/>
  <c r="D11" i="7" s="1"/>
  <c r="I98" i="7"/>
  <c r="H11" i="7"/>
  <c r="K11" i="7" s="1"/>
  <c r="I51" i="7"/>
  <c r="F12" i="7"/>
  <c r="F31" i="7"/>
  <c r="F42" i="7"/>
  <c r="F51" i="7"/>
  <c r="F59" i="7"/>
  <c r="F74" i="7"/>
  <c r="F81" i="7"/>
  <c r="F98" i="7"/>
  <c r="F11" i="7" l="1"/>
  <c r="I11" i="7"/>
  <c r="A2" i="4"/>
  <c r="A2" i="6"/>
  <c r="A2" i="5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F95" i="6"/>
  <c r="D95" i="6"/>
  <c r="F94" i="6"/>
  <c r="D94" i="6"/>
  <c r="C93" i="6"/>
  <c r="F93" i="6" s="1"/>
  <c r="F92" i="6"/>
  <c r="D92" i="6"/>
  <c r="F91" i="6"/>
  <c r="D91" i="6"/>
  <c r="F90" i="6"/>
  <c r="D90" i="6"/>
  <c r="F89" i="6"/>
  <c r="D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F79" i="6"/>
  <c r="D79" i="6"/>
  <c r="F78" i="6"/>
  <c r="D78" i="6"/>
  <c r="F77" i="6"/>
  <c r="D77" i="6"/>
  <c r="C76" i="6"/>
  <c r="F76" i="6" s="1"/>
  <c r="F75" i="6"/>
  <c r="D75" i="6"/>
  <c r="F74" i="6"/>
  <c r="D74" i="6"/>
  <c r="F73" i="6"/>
  <c r="D73" i="6"/>
  <c r="F72" i="6"/>
  <c r="D72" i="6"/>
  <c r="F71" i="6"/>
  <c r="D71" i="6"/>
  <c r="F70" i="6"/>
  <c r="D70" i="6"/>
  <c r="C69" i="6"/>
  <c r="F69" i="6" s="1"/>
  <c r="F68" i="6"/>
  <c r="D68" i="6"/>
  <c r="F67" i="6"/>
  <c r="D67" i="6"/>
  <c r="F66" i="6"/>
  <c r="D66" i="6"/>
  <c r="F65" i="6"/>
  <c r="D65" i="6"/>
  <c r="F64" i="6"/>
  <c r="D64" i="6"/>
  <c r="F63" i="6"/>
  <c r="D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C54" i="6"/>
  <c r="F54" i="6" s="1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C46" i="6"/>
  <c r="F46" i="6" s="1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C37" i="6"/>
  <c r="F37" i="6" s="1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C26" i="6"/>
  <c r="F26" i="6" s="1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C7" i="6"/>
  <c r="F7" i="6" s="1"/>
  <c r="I28" i="3"/>
  <c r="K18" i="3"/>
  <c r="I15" i="3"/>
  <c r="K108" i="3"/>
  <c r="K107" i="3"/>
  <c r="K106" i="3"/>
  <c r="K105" i="3"/>
  <c r="K104" i="3"/>
  <c r="K103" i="3"/>
  <c r="K102" i="3"/>
  <c r="K101" i="3"/>
  <c r="K100" i="3"/>
  <c r="K99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0" i="3"/>
  <c r="K79" i="3"/>
  <c r="K78" i="3"/>
  <c r="K77" i="3"/>
  <c r="K76" i="3"/>
  <c r="K75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8" i="3"/>
  <c r="K57" i="3"/>
  <c r="K56" i="3"/>
  <c r="K55" i="3"/>
  <c r="K54" i="3"/>
  <c r="K53" i="3"/>
  <c r="K52" i="3"/>
  <c r="K50" i="3"/>
  <c r="K49" i="3"/>
  <c r="K48" i="3"/>
  <c r="K47" i="3"/>
  <c r="K46" i="3"/>
  <c r="K45" i="3"/>
  <c r="K44" i="3"/>
  <c r="K43" i="3"/>
  <c r="K41" i="3"/>
  <c r="K40" i="3"/>
  <c r="K39" i="3"/>
  <c r="K38" i="3"/>
  <c r="K37" i="3"/>
  <c r="K36" i="3"/>
  <c r="K35" i="3"/>
  <c r="K34" i="3"/>
  <c r="K33" i="3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7" i="3"/>
  <c r="K16" i="3"/>
  <c r="K15" i="3"/>
  <c r="K14" i="3"/>
  <c r="K13" i="3"/>
  <c r="I108" i="3"/>
  <c r="I107" i="3"/>
  <c r="I106" i="3"/>
  <c r="I105" i="3"/>
  <c r="I104" i="3"/>
  <c r="I103" i="3"/>
  <c r="I102" i="3"/>
  <c r="I101" i="3"/>
  <c r="I100" i="3"/>
  <c r="I99" i="3"/>
  <c r="H98" i="3"/>
  <c r="I98" i="3" s="1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H81" i="3"/>
  <c r="K81" i="3" s="1"/>
  <c r="I80" i="3"/>
  <c r="I79" i="3"/>
  <c r="I78" i="3"/>
  <c r="I77" i="3"/>
  <c r="I76" i="3"/>
  <c r="I75" i="3"/>
  <c r="I74" i="3"/>
  <c r="H74" i="3"/>
  <c r="K74" i="3" s="1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H59" i="3"/>
  <c r="K59" i="3" s="1"/>
  <c r="I58" i="3"/>
  <c r="I57" i="3"/>
  <c r="I56" i="3"/>
  <c r="I55" i="3"/>
  <c r="I54" i="3"/>
  <c r="I53" i="3"/>
  <c r="I52" i="3"/>
  <c r="H51" i="3"/>
  <c r="I51" i="3" s="1"/>
  <c r="I50" i="3"/>
  <c r="I49" i="3"/>
  <c r="I48" i="3"/>
  <c r="I47" i="3"/>
  <c r="I46" i="3"/>
  <c r="I45" i="3"/>
  <c r="I44" i="3"/>
  <c r="I43" i="3"/>
  <c r="H42" i="3"/>
  <c r="I42" i="3" s="1"/>
  <c r="I41" i="3"/>
  <c r="I40" i="3"/>
  <c r="I39" i="3"/>
  <c r="I38" i="3"/>
  <c r="I37" i="3"/>
  <c r="I36" i="3"/>
  <c r="I35" i="3"/>
  <c r="I34" i="3"/>
  <c r="I33" i="3"/>
  <c r="I32" i="3"/>
  <c r="H31" i="3"/>
  <c r="I31" i="3" s="1"/>
  <c r="I30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4" i="3"/>
  <c r="I13" i="3"/>
  <c r="H12" i="3"/>
  <c r="I12" i="3" s="1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2" i="3"/>
  <c r="F33" i="3"/>
  <c r="F34" i="3"/>
  <c r="F35" i="3"/>
  <c r="F36" i="3"/>
  <c r="F37" i="3"/>
  <c r="F38" i="3"/>
  <c r="F39" i="3"/>
  <c r="F40" i="3"/>
  <c r="F41" i="3"/>
  <c r="F43" i="3"/>
  <c r="F44" i="3"/>
  <c r="F45" i="3"/>
  <c r="F46" i="3"/>
  <c r="F47" i="3"/>
  <c r="F48" i="3"/>
  <c r="F49" i="3"/>
  <c r="F50" i="3"/>
  <c r="F52" i="3"/>
  <c r="F53" i="3"/>
  <c r="F54" i="3"/>
  <c r="F55" i="3"/>
  <c r="F56" i="3"/>
  <c r="F57" i="3"/>
  <c r="F58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5" i="3"/>
  <c r="F76" i="3"/>
  <c r="F77" i="3"/>
  <c r="F78" i="3"/>
  <c r="F79" i="3"/>
  <c r="F80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9" i="3"/>
  <c r="F100" i="3"/>
  <c r="F101" i="3"/>
  <c r="F102" i="3"/>
  <c r="F103" i="3"/>
  <c r="F104" i="3"/>
  <c r="F105" i="3"/>
  <c r="F106" i="3"/>
  <c r="F107" i="3"/>
  <c r="F108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0" i="3"/>
  <c r="D41" i="3"/>
  <c r="D43" i="3"/>
  <c r="D44" i="3"/>
  <c r="D45" i="3"/>
  <c r="D46" i="3"/>
  <c r="D47" i="3"/>
  <c r="D48" i="3"/>
  <c r="D49" i="3"/>
  <c r="D50" i="3"/>
  <c r="D52" i="3"/>
  <c r="D53" i="3"/>
  <c r="D54" i="3"/>
  <c r="D55" i="3"/>
  <c r="D56" i="3"/>
  <c r="D57" i="3"/>
  <c r="D58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5" i="3"/>
  <c r="D76" i="3"/>
  <c r="D77" i="3"/>
  <c r="D78" i="3"/>
  <c r="D79" i="3"/>
  <c r="D80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9" i="3"/>
  <c r="D100" i="3"/>
  <c r="D101" i="3"/>
  <c r="D102" i="3"/>
  <c r="D103" i="3"/>
  <c r="D104" i="3"/>
  <c r="D105" i="3"/>
  <c r="D106" i="3"/>
  <c r="D107" i="3"/>
  <c r="D108" i="3"/>
  <c r="C31" i="3"/>
  <c r="D31" i="3" s="1"/>
  <c r="C98" i="3"/>
  <c r="D98" i="3" s="1"/>
  <c r="C81" i="3"/>
  <c r="D81" i="3" s="1"/>
  <c r="C74" i="3"/>
  <c r="D74" i="3" s="1"/>
  <c r="C59" i="3"/>
  <c r="F59" i="3" s="1"/>
  <c r="C51" i="3"/>
  <c r="D51" i="3" s="1"/>
  <c r="C42" i="3"/>
  <c r="F42" i="3" s="1"/>
  <c r="C12" i="3"/>
  <c r="D12" i="3" s="1"/>
  <c r="A2" i="2"/>
  <c r="F12" i="3" l="1"/>
  <c r="F31" i="3"/>
  <c r="K12" i="3"/>
  <c r="K31" i="3"/>
  <c r="D59" i="3"/>
  <c r="F81" i="3"/>
  <c r="F74" i="3"/>
  <c r="F51" i="3"/>
  <c r="K42" i="3"/>
  <c r="K51" i="3"/>
  <c r="D42" i="3"/>
  <c r="D26" i="6"/>
  <c r="D69" i="6"/>
  <c r="D46" i="6"/>
  <c r="D93" i="6"/>
  <c r="C6" i="6"/>
  <c r="D7" i="6"/>
  <c r="D37" i="6"/>
  <c r="D54" i="6"/>
  <c r="D76" i="6"/>
  <c r="F98" i="3"/>
  <c r="K98" i="3"/>
  <c r="H11" i="3"/>
  <c r="C11" i="3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C92" i="5"/>
  <c r="F92" i="5" s="1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C75" i="5"/>
  <c r="F75" i="5" s="1"/>
  <c r="F74" i="5"/>
  <c r="D74" i="5"/>
  <c r="F73" i="5"/>
  <c r="D73" i="5"/>
  <c r="F72" i="5"/>
  <c r="D72" i="5"/>
  <c r="F71" i="5"/>
  <c r="D71" i="5"/>
  <c r="F70" i="5"/>
  <c r="D70" i="5"/>
  <c r="F69" i="5"/>
  <c r="D69" i="5"/>
  <c r="C68" i="5"/>
  <c r="F68" i="5" s="1"/>
  <c r="F67" i="5"/>
  <c r="D67" i="5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C53" i="5"/>
  <c r="F53" i="5" s="1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C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C36" i="5"/>
  <c r="F36" i="5" s="1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C25" i="5"/>
  <c r="F25" i="5" s="1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C6" i="5"/>
  <c r="F6" i="5" s="1"/>
  <c r="F45" i="5" l="1"/>
  <c r="D45" i="5"/>
  <c r="D6" i="6"/>
  <c r="F6" i="6"/>
  <c r="I11" i="3"/>
  <c r="K11" i="3"/>
  <c r="D11" i="3"/>
  <c r="F11" i="3"/>
  <c r="D6" i="5"/>
  <c r="D25" i="5"/>
  <c r="C5" i="5"/>
  <c r="D36" i="5"/>
  <c r="D53" i="5"/>
  <c r="D68" i="5"/>
  <c r="D75" i="5"/>
  <c r="D92" i="5"/>
  <c r="F5" i="5" l="1"/>
  <c r="D5" i="5"/>
  <c r="D41" i="2" l="1"/>
  <c r="D39" i="2"/>
  <c r="D52" i="2" l="1"/>
  <c r="K105" i="4"/>
  <c r="I105" i="4"/>
  <c r="F105" i="4"/>
  <c r="D105" i="4"/>
  <c r="K104" i="4"/>
  <c r="I104" i="4"/>
  <c r="F104" i="4"/>
  <c r="D104" i="4"/>
  <c r="K103" i="4"/>
  <c r="I103" i="4"/>
  <c r="F103" i="4"/>
  <c r="D103" i="4"/>
  <c r="K102" i="4"/>
  <c r="I102" i="4"/>
  <c r="F102" i="4"/>
  <c r="D102" i="4"/>
  <c r="K101" i="4"/>
  <c r="I101" i="4"/>
  <c r="F101" i="4"/>
  <c r="D101" i="4"/>
  <c r="K100" i="4"/>
  <c r="I100" i="4"/>
  <c r="F100" i="4"/>
  <c r="D100" i="4"/>
  <c r="K99" i="4"/>
  <c r="I99" i="4"/>
  <c r="F99" i="4"/>
  <c r="D99" i="4"/>
  <c r="K98" i="4"/>
  <c r="I98" i="4"/>
  <c r="F98" i="4"/>
  <c r="D98" i="4"/>
  <c r="K97" i="4"/>
  <c r="I97" i="4"/>
  <c r="F97" i="4"/>
  <c r="D97" i="4"/>
  <c r="H96" i="4"/>
  <c r="K96" i="4" s="1"/>
  <c r="C96" i="4"/>
  <c r="D96" i="4" s="1"/>
  <c r="K95" i="4"/>
  <c r="I95" i="4"/>
  <c r="F95" i="4"/>
  <c r="D95" i="4"/>
  <c r="K94" i="4"/>
  <c r="I94" i="4"/>
  <c r="F94" i="4"/>
  <c r="D94" i="4"/>
  <c r="K93" i="4"/>
  <c r="I93" i="4"/>
  <c r="F93" i="4"/>
  <c r="D93" i="4"/>
  <c r="K92" i="4"/>
  <c r="I92" i="4"/>
  <c r="F92" i="4"/>
  <c r="D92" i="4"/>
  <c r="K91" i="4"/>
  <c r="I91" i="4"/>
  <c r="F91" i="4"/>
  <c r="D91" i="4"/>
  <c r="K90" i="4"/>
  <c r="I90" i="4"/>
  <c r="F90" i="4"/>
  <c r="D90" i="4"/>
  <c r="K89" i="4"/>
  <c r="I89" i="4"/>
  <c r="F89" i="4"/>
  <c r="D89" i="4"/>
  <c r="K88" i="4"/>
  <c r="I88" i="4"/>
  <c r="F88" i="4"/>
  <c r="D88" i="4"/>
  <c r="K87" i="4"/>
  <c r="I87" i="4"/>
  <c r="F87" i="4"/>
  <c r="D87" i="4"/>
  <c r="K86" i="4"/>
  <c r="I86" i="4"/>
  <c r="F86" i="4"/>
  <c r="D86" i="4"/>
  <c r="K85" i="4"/>
  <c r="I85" i="4"/>
  <c r="F85" i="4"/>
  <c r="D85" i="4"/>
  <c r="K84" i="4"/>
  <c r="I84" i="4"/>
  <c r="F84" i="4"/>
  <c r="D84" i="4"/>
  <c r="K83" i="4"/>
  <c r="I83" i="4"/>
  <c r="F83" i="4"/>
  <c r="D83" i="4"/>
  <c r="K82" i="4"/>
  <c r="I82" i="4"/>
  <c r="F82" i="4"/>
  <c r="D82" i="4"/>
  <c r="K81" i="4"/>
  <c r="I81" i="4"/>
  <c r="F81" i="4"/>
  <c r="D81" i="4"/>
  <c r="K80" i="4"/>
  <c r="I80" i="4"/>
  <c r="F80" i="4"/>
  <c r="D80" i="4"/>
  <c r="H79" i="4"/>
  <c r="K79" i="4" s="1"/>
  <c r="C79" i="4"/>
  <c r="D79" i="4" s="1"/>
  <c r="K78" i="4"/>
  <c r="I78" i="4"/>
  <c r="F78" i="4"/>
  <c r="D78" i="4"/>
  <c r="K77" i="4"/>
  <c r="I77" i="4"/>
  <c r="F77" i="4"/>
  <c r="D77" i="4"/>
  <c r="K76" i="4"/>
  <c r="I76" i="4"/>
  <c r="F76" i="4"/>
  <c r="D76" i="4"/>
  <c r="K75" i="4"/>
  <c r="I75" i="4"/>
  <c r="F75" i="4"/>
  <c r="D75" i="4"/>
  <c r="K74" i="4"/>
  <c r="I74" i="4"/>
  <c r="F74" i="4"/>
  <c r="D74" i="4"/>
  <c r="K73" i="4"/>
  <c r="I73" i="4"/>
  <c r="F73" i="4"/>
  <c r="D73" i="4"/>
  <c r="H72" i="4"/>
  <c r="K72" i="4" s="1"/>
  <c r="C72" i="4"/>
  <c r="D72" i="4" s="1"/>
  <c r="K71" i="4"/>
  <c r="I71" i="4"/>
  <c r="F71" i="4"/>
  <c r="D71" i="4"/>
  <c r="K70" i="4"/>
  <c r="I70" i="4"/>
  <c r="F70" i="4"/>
  <c r="D70" i="4"/>
  <c r="K69" i="4"/>
  <c r="I69" i="4"/>
  <c r="F69" i="4"/>
  <c r="D69" i="4"/>
  <c r="K68" i="4"/>
  <c r="I68" i="4"/>
  <c r="F68" i="4"/>
  <c r="D68" i="4"/>
  <c r="K67" i="4"/>
  <c r="I67" i="4"/>
  <c r="F67" i="4"/>
  <c r="D67" i="4"/>
  <c r="K66" i="4"/>
  <c r="I66" i="4"/>
  <c r="F66" i="4"/>
  <c r="D66" i="4"/>
  <c r="K65" i="4"/>
  <c r="I65" i="4"/>
  <c r="F65" i="4"/>
  <c r="D65" i="4"/>
  <c r="K64" i="4"/>
  <c r="I64" i="4"/>
  <c r="F64" i="4"/>
  <c r="D64" i="4"/>
  <c r="K63" i="4"/>
  <c r="I63" i="4"/>
  <c r="F63" i="4"/>
  <c r="D63" i="4"/>
  <c r="K62" i="4"/>
  <c r="I62" i="4"/>
  <c r="F62" i="4"/>
  <c r="D62" i="4"/>
  <c r="K61" i="4"/>
  <c r="I61" i="4"/>
  <c r="F61" i="4"/>
  <c r="D61" i="4"/>
  <c r="K60" i="4"/>
  <c r="I60" i="4"/>
  <c r="F60" i="4"/>
  <c r="D60" i="4"/>
  <c r="K59" i="4"/>
  <c r="I59" i="4"/>
  <c r="F59" i="4"/>
  <c r="D59" i="4"/>
  <c r="K58" i="4"/>
  <c r="I58" i="4"/>
  <c r="F58" i="4"/>
  <c r="D58" i="4"/>
  <c r="H57" i="4"/>
  <c r="K57" i="4" s="1"/>
  <c r="C57" i="4"/>
  <c r="D57" i="4" s="1"/>
  <c r="K56" i="4"/>
  <c r="I56" i="4"/>
  <c r="F56" i="4"/>
  <c r="D56" i="4"/>
  <c r="K55" i="4"/>
  <c r="I55" i="4"/>
  <c r="F55" i="4"/>
  <c r="D55" i="4"/>
  <c r="K54" i="4"/>
  <c r="I54" i="4"/>
  <c r="F54" i="4"/>
  <c r="D54" i="4"/>
  <c r="K53" i="4"/>
  <c r="I53" i="4"/>
  <c r="F53" i="4"/>
  <c r="D53" i="4"/>
  <c r="K52" i="4"/>
  <c r="I52" i="4"/>
  <c r="F52" i="4"/>
  <c r="D52" i="4"/>
  <c r="K51" i="4"/>
  <c r="I51" i="4"/>
  <c r="F51" i="4"/>
  <c r="D51" i="4"/>
  <c r="K50" i="4"/>
  <c r="I50" i="4"/>
  <c r="F50" i="4"/>
  <c r="D50" i="4"/>
  <c r="H49" i="4"/>
  <c r="K49" i="4" s="1"/>
  <c r="C49" i="4"/>
  <c r="D49" i="4" s="1"/>
  <c r="K48" i="4"/>
  <c r="I48" i="4"/>
  <c r="F48" i="4"/>
  <c r="D48" i="4"/>
  <c r="K47" i="4"/>
  <c r="I47" i="4"/>
  <c r="F47" i="4"/>
  <c r="D47" i="4"/>
  <c r="K46" i="4"/>
  <c r="I46" i="4"/>
  <c r="F46" i="4"/>
  <c r="D46" i="4"/>
  <c r="K45" i="4"/>
  <c r="I45" i="4"/>
  <c r="F45" i="4"/>
  <c r="D45" i="4"/>
  <c r="K44" i="4"/>
  <c r="I44" i="4"/>
  <c r="F44" i="4"/>
  <c r="D44" i="4"/>
  <c r="K43" i="4"/>
  <c r="I43" i="4"/>
  <c r="F43" i="4"/>
  <c r="D43" i="4"/>
  <c r="K42" i="4"/>
  <c r="I42" i="4"/>
  <c r="F42" i="4"/>
  <c r="D42" i="4"/>
  <c r="K41" i="4"/>
  <c r="I41" i="4"/>
  <c r="F41" i="4"/>
  <c r="D41" i="4"/>
  <c r="H40" i="4"/>
  <c r="K40" i="4" s="1"/>
  <c r="C40" i="4"/>
  <c r="D40" i="4" s="1"/>
  <c r="K39" i="4"/>
  <c r="I39" i="4"/>
  <c r="F39" i="4"/>
  <c r="D39" i="4"/>
  <c r="K38" i="4"/>
  <c r="I38" i="4"/>
  <c r="F38" i="4"/>
  <c r="D38" i="4"/>
  <c r="K37" i="4"/>
  <c r="I37" i="4"/>
  <c r="F37" i="4"/>
  <c r="D37" i="4"/>
  <c r="K36" i="4"/>
  <c r="I36" i="4"/>
  <c r="F36" i="4"/>
  <c r="D36" i="4"/>
  <c r="K35" i="4"/>
  <c r="I35" i="4"/>
  <c r="F35" i="4"/>
  <c r="D35" i="4"/>
  <c r="K34" i="4"/>
  <c r="I34" i="4"/>
  <c r="F34" i="4"/>
  <c r="D34" i="4"/>
  <c r="K33" i="4"/>
  <c r="I33" i="4"/>
  <c r="F33" i="4"/>
  <c r="D33" i="4"/>
  <c r="K32" i="4"/>
  <c r="I32" i="4"/>
  <c r="F32" i="4"/>
  <c r="D32" i="4"/>
  <c r="K31" i="4"/>
  <c r="I31" i="4"/>
  <c r="F31" i="4"/>
  <c r="D31" i="4"/>
  <c r="K30" i="4"/>
  <c r="I30" i="4"/>
  <c r="F30" i="4"/>
  <c r="D30" i="4"/>
  <c r="H29" i="4"/>
  <c r="K29" i="4" s="1"/>
  <c r="C29" i="4"/>
  <c r="D29" i="4" s="1"/>
  <c r="K28" i="4"/>
  <c r="I28" i="4"/>
  <c r="F28" i="4"/>
  <c r="D28" i="4"/>
  <c r="K27" i="4"/>
  <c r="I27" i="4"/>
  <c r="F27" i="4"/>
  <c r="D27" i="4"/>
  <c r="K26" i="4"/>
  <c r="I26" i="4"/>
  <c r="F26" i="4"/>
  <c r="D26" i="4"/>
  <c r="K25" i="4"/>
  <c r="I25" i="4"/>
  <c r="F25" i="4"/>
  <c r="D25" i="4"/>
  <c r="K24" i="4"/>
  <c r="I24" i="4"/>
  <c r="F24" i="4"/>
  <c r="D24" i="4"/>
  <c r="K23" i="4"/>
  <c r="I23" i="4"/>
  <c r="F23" i="4"/>
  <c r="D23" i="4"/>
  <c r="K22" i="4"/>
  <c r="I22" i="4"/>
  <c r="F22" i="4"/>
  <c r="D22" i="4"/>
  <c r="K21" i="4"/>
  <c r="I21" i="4"/>
  <c r="F21" i="4"/>
  <c r="D21" i="4"/>
  <c r="K20" i="4"/>
  <c r="I20" i="4"/>
  <c r="F20" i="4"/>
  <c r="D20" i="4"/>
  <c r="K19" i="4"/>
  <c r="I19" i="4"/>
  <c r="F19" i="4"/>
  <c r="D19" i="4"/>
  <c r="K18" i="4"/>
  <c r="I18" i="4"/>
  <c r="F18" i="4"/>
  <c r="D18" i="4"/>
  <c r="K17" i="4"/>
  <c r="I17" i="4"/>
  <c r="F17" i="4"/>
  <c r="D17" i="4"/>
  <c r="K16" i="4"/>
  <c r="I16" i="4"/>
  <c r="F16" i="4"/>
  <c r="D16" i="4"/>
  <c r="K15" i="4"/>
  <c r="I15" i="4"/>
  <c r="F15" i="4"/>
  <c r="D15" i="4"/>
  <c r="K14" i="4"/>
  <c r="I14" i="4"/>
  <c r="F14" i="4"/>
  <c r="D14" i="4"/>
  <c r="K13" i="4"/>
  <c r="I13" i="4"/>
  <c r="F13" i="4"/>
  <c r="D13" i="4"/>
  <c r="K12" i="4"/>
  <c r="I12" i="4"/>
  <c r="F12" i="4"/>
  <c r="D12" i="4"/>
  <c r="K11" i="4"/>
  <c r="I11" i="4"/>
  <c r="F11" i="4"/>
  <c r="D11" i="4"/>
  <c r="H10" i="4"/>
  <c r="K10" i="4" s="1"/>
  <c r="C10" i="4"/>
  <c r="D10" i="4" s="1"/>
  <c r="D104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C94" i="2"/>
  <c r="F94" i="2" s="1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C77" i="2"/>
  <c r="F77" i="2" s="1"/>
  <c r="F76" i="2"/>
  <c r="D76" i="2"/>
  <c r="F75" i="2"/>
  <c r="D75" i="2"/>
  <c r="F74" i="2"/>
  <c r="D74" i="2"/>
  <c r="F73" i="2"/>
  <c r="D73" i="2"/>
  <c r="F72" i="2"/>
  <c r="D72" i="2"/>
  <c r="F71" i="2"/>
  <c r="D71" i="2"/>
  <c r="C70" i="2"/>
  <c r="F70" i="2" s="1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C55" i="2"/>
  <c r="F55" i="2" s="1"/>
  <c r="F54" i="2"/>
  <c r="D54" i="2"/>
  <c r="F53" i="2"/>
  <c r="D53" i="2"/>
  <c r="F52" i="2"/>
  <c r="F51" i="2"/>
  <c r="F50" i="2"/>
  <c r="D50" i="2"/>
  <c r="F49" i="2"/>
  <c r="D49" i="2"/>
  <c r="F48" i="2"/>
  <c r="D48" i="2"/>
  <c r="C47" i="2"/>
  <c r="F47" i="2" s="1"/>
  <c r="F46" i="2"/>
  <c r="D46" i="2"/>
  <c r="F45" i="2"/>
  <c r="D45" i="2"/>
  <c r="F44" i="2"/>
  <c r="D44" i="2"/>
  <c r="F43" i="2"/>
  <c r="D43" i="2"/>
  <c r="F42" i="2"/>
  <c r="D42" i="2"/>
  <c r="F41" i="2"/>
  <c r="F40" i="2"/>
  <c r="D40" i="2"/>
  <c r="F39" i="2"/>
  <c r="C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C27" i="2"/>
  <c r="D27" i="2" s="1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C8" i="2"/>
  <c r="D8" i="2" s="1"/>
  <c r="D38" i="2" l="1"/>
  <c r="C7" i="2"/>
  <c r="F7" i="2" s="1"/>
  <c r="D94" i="2"/>
  <c r="D70" i="2"/>
  <c r="C9" i="4"/>
  <c r="D9" i="4" s="1"/>
  <c r="H9" i="4"/>
  <c r="K9" i="4" s="1"/>
  <c r="D47" i="2"/>
  <c r="D55" i="2"/>
  <c r="D77" i="2"/>
  <c r="F10" i="4"/>
  <c r="I10" i="4"/>
  <c r="F29" i="4"/>
  <c r="I29" i="4"/>
  <c r="F40" i="4"/>
  <c r="I40" i="4"/>
  <c r="F49" i="4"/>
  <c r="I49" i="4"/>
  <c r="F57" i="4"/>
  <c r="I57" i="4"/>
  <c r="F72" i="4"/>
  <c r="I72" i="4"/>
  <c r="F79" i="4"/>
  <c r="I79" i="4"/>
  <c r="F96" i="4"/>
  <c r="I96" i="4"/>
  <c r="F8" i="2"/>
  <c r="F27" i="2"/>
  <c r="F38" i="2"/>
  <c r="F9" i="4" l="1"/>
  <c r="I9" i="4"/>
  <c r="D7" i="2"/>
</calcChain>
</file>

<file path=xl/sharedStrings.xml><?xml version="1.0" encoding="utf-8"?>
<sst xmlns="http://schemas.openxmlformats.org/spreadsheetml/2006/main" count="761" uniqueCount="147">
  <si>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</si>
  <si>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</si>
  <si>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</si>
  <si>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</si>
  <si>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</si>
  <si>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</si>
  <si>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</si>
  <si>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</si>
  <si>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</si>
  <si>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</si>
  <si>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</si>
  <si>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обл.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</si>
  <si>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</si>
  <si>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</si>
  <si>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</si>
  <si>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</si>
  <si>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</si>
  <si>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</si>
  <si>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</si>
  <si>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</si>
  <si>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 xml:space="preserve">Республика Карелия </t>
  </si>
  <si>
    <t>Республика Коми</t>
  </si>
  <si>
    <t>Архангельская область</t>
  </si>
  <si>
    <t xml:space="preserve">       в т. ч.  Ненецкий а.о.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</si>
  <si>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</si>
  <si>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</si>
  <si>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</si>
  <si>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</si>
  <si>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</si>
  <si>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</si>
  <si>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</si>
  <si>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 xml:space="preserve">Республика Адыгея </t>
  </si>
  <si>
    <t xml:space="preserve">Республика Калмыкия 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</si>
  <si>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</si>
  <si>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</si>
  <si>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</si>
  <si>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</si>
  <si>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</si>
  <si>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</si>
  <si>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Северо-Кавказкий фед. округ</t>
  </si>
  <si>
    <t xml:space="preserve">Республика Дагестан  </t>
  </si>
  <si>
    <t xml:space="preserve">Республика Ингушетия </t>
  </si>
  <si>
    <t>Кабардино-Балкарская Респ.</t>
  </si>
  <si>
    <t>Карачаево-Черкесская Респ.</t>
  </si>
  <si>
    <t xml:space="preserve">Рес. Северная Осетия-Алания </t>
  </si>
  <si>
    <t xml:space="preserve">Чеченская Республика </t>
  </si>
  <si>
    <t>Ставропольский край</t>
  </si>
  <si>
    <t>Приволжский фед. округ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</si>
  <si>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</si>
  <si>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</si>
  <si>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</si>
  <si>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</si>
  <si>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</si>
  <si>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>Чувашская Республика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</si>
  <si>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</si>
  <si>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</si>
  <si>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</si>
  <si>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</si>
  <si>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</si>
  <si>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</si>
  <si>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</si>
  <si>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</si>
  <si>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Уральский фед. округ </t>
  </si>
  <si>
    <t>Курганская  область</t>
  </si>
  <si>
    <t>Свердловская область</t>
  </si>
  <si>
    <t>Тюменская область</t>
  </si>
  <si>
    <t xml:space="preserve"> в т. ч. Ханты-Мансийский а. о.</t>
  </si>
  <si>
    <t xml:space="preserve"> в т. ч. Ямало-Ненецкий а. о.</t>
  </si>
  <si>
    <t>Челябинская область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</si>
  <si>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</si>
  <si>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</si>
  <si>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</si>
  <si>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</si>
  <si>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</si>
  <si>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>Алтайский край</t>
  </si>
  <si>
    <t>Красноярский край</t>
  </si>
  <si>
    <t xml:space="preserve">   в т. ч. Таймырский а. о.</t>
  </si>
  <si>
    <t xml:space="preserve">   в т. ч. Эвенкийский а. о.</t>
  </si>
  <si>
    <t>Иркутская область</t>
  </si>
  <si>
    <t xml:space="preserve">     в т. ч. Усть-Ордынский а. о.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</si>
  <si>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</si>
  <si>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</si>
  <si>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</si>
  <si>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</si>
  <si>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</si>
  <si>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 xml:space="preserve">  в т.ч.Агинский Бурятский а. о.</t>
  </si>
  <si>
    <t>Дальневосточный фед. округ</t>
  </si>
  <si>
    <t xml:space="preserve">Республика Саха (Якутия) </t>
  </si>
  <si>
    <t>Приморский край</t>
  </si>
  <si>
    <t>Хабаровский край</t>
  </si>
  <si>
    <t>Амурская область</t>
  </si>
  <si>
    <t>Камчатская область</t>
  </si>
  <si>
    <t xml:space="preserve">   в т. ч. Корякский а. о.</t>
  </si>
  <si>
    <t>Магаданская область</t>
  </si>
  <si>
    <t>Сахалинская область</t>
  </si>
  <si>
    <t>Еврейская авт. обл.</t>
  </si>
  <si>
    <t>Чукотский а.о.</t>
  </si>
  <si>
    <t>Подкормка озимых культур в Российской Федерации</t>
  </si>
  <si>
    <t xml:space="preserve">                                                        (оперативные данные)</t>
  </si>
  <si>
    <t>Наименование регионов</t>
  </si>
  <si>
    <t>2018г.</t>
  </si>
  <si>
    <t>% к посеву</t>
  </si>
  <si>
    <t>2017г.</t>
  </si>
  <si>
    <t>2018г. +/- к 2017г.</t>
  </si>
  <si>
    <t>Подкормлено озимых зерновых культур,  тыс.га</t>
  </si>
  <si>
    <t xml:space="preserve">2018 г. </t>
  </si>
  <si>
    <t>2017 г.</t>
  </si>
  <si>
    <t>2018 г. +/-  к 2017 г.</t>
  </si>
  <si>
    <t xml:space="preserve">               Посажено - тыс.га</t>
  </si>
  <si>
    <t xml:space="preserve">               Посеяно - тыс.га</t>
  </si>
  <si>
    <t>% к прогнозу</t>
  </si>
  <si>
    <t xml:space="preserve"> </t>
  </si>
  <si>
    <t>г. Москва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</si>
  <si>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</si>
  <si>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</si>
  <si>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</si>
  <si>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</si>
  <si>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</si>
  <si>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</si>
  <si>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</si>
  <si>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</si>
  <si>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>Усть-Ордынский а. о.</t>
  </si>
  <si>
    <t>Забайкальский край</t>
  </si>
  <si>
    <t xml:space="preserve">     в т.ч.Агинский Бурятский а. о.</t>
  </si>
  <si>
    <t xml:space="preserve">     в т. ч. Корякский а. о.</t>
  </si>
  <si>
    <t xml:space="preserve">               Посеяно, тыс.га</t>
  </si>
  <si>
    <t>Посеяно озимых зерновых под урожай 2018 г, тыс. га</t>
  </si>
  <si>
    <t>Оперативная информация о ходе весенне-полевых работ  в Российской Федерации, тыс. га</t>
  </si>
  <si>
    <t>Яровой сев всего, тыс. га</t>
  </si>
  <si>
    <t>Посеяно яровых зерновых  культур,  тыс.га</t>
  </si>
  <si>
    <t>Прогноз ярового сева на 2018 г. всего, тыс. га</t>
  </si>
  <si>
    <t xml:space="preserve">Прогноз сева подсолнечника на 2018 год, тыс.га  </t>
  </si>
  <si>
    <t xml:space="preserve">Прогноз сева сахарной свеклы на 2018 г, тыс.га  </t>
  </si>
  <si>
    <t>Прогноз посадки картофеля на 2018 год</t>
  </si>
  <si>
    <t>Прогноз сева овощей на 2018 год</t>
  </si>
  <si>
    <t>Оперативная информация  о ходе сева яровой пшеницы и ярового ячменя в Российской Федерации, тыс. га</t>
  </si>
  <si>
    <t>Прогноз яровой пшеницы на 2018 год</t>
  </si>
  <si>
    <t>Посеяно яровой пшеницы, тыс. га</t>
  </si>
  <si>
    <t>Прогноз ярового ячменя на 2018 год</t>
  </si>
  <si>
    <t>Посеяно ярового ячменя, тыс. га</t>
  </si>
  <si>
    <t xml:space="preserve">Прогноз сева кукурузы на зерно на                                  2018 г, тыс.га  </t>
  </si>
  <si>
    <t>Оперативная информация о севе сахарной свеклы (фабричной)                                                                                                    в Российской Федерации, тыс. га</t>
  </si>
  <si>
    <t>Оперативная информация о севе кукурузы на зерно                                                                                                              в Российской Федерации, тыс. га</t>
  </si>
  <si>
    <t>Оперативная информация о севе подсолнечника                                                                               в Российской Федерации, тыс. га</t>
  </si>
  <si>
    <t>Оперативная информация о посадке картофеля и севе овощей  в сельскохозяйственных предприятиях                                                                                                          и крестьянских (фермерских) хозяйствах Российской Федерации, тыс. га</t>
  </si>
  <si>
    <t>Прогноз яровых зерновых и зернобобовых культур на                     2018 г, тыс. га</t>
  </si>
  <si>
    <t>по состоянию на 13 апреля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</si>
</sst>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24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25" xfId="0" applyFont="1" applyFill="1" applyBorder="1" applyProtection="1">
      <protection locked="0"/>
    </xf>
    <xf numFmtId="164" fontId="7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8" fillId="0" borderId="25" xfId="0" applyFont="1" applyFill="1" applyBorder="1" applyProtection="1">
      <protection locked="0"/>
    </xf>
    <xf numFmtId="164" fontId="8" fillId="0" borderId="12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7" fillId="0" borderId="0" xfId="0" applyFont="1"/>
    <xf numFmtId="0" fontId="5" fillId="0" borderId="0" xfId="0" applyFont="1"/>
    <xf numFmtId="164" fontId="8" fillId="0" borderId="17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0" borderId="26" xfId="0" applyFont="1" applyBorder="1"/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/>
    <xf numFmtId="0" fontId="7" fillId="2" borderId="0" xfId="0" applyFont="1" applyFill="1"/>
    <xf numFmtId="164" fontId="8" fillId="0" borderId="12" xfId="0" applyNumberFormat="1" applyFont="1" applyBorder="1" applyAlignment="1" applyProtection="1">
      <alignment horizontal="center"/>
      <protection locked="0"/>
    </xf>
    <xf numFmtId="0" fontId="8" fillId="2" borderId="25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Protection="1">
      <protection locked="0"/>
    </xf>
    <xf numFmtId="164" fontId="8" fillId="0" borderId="21" xfId="0" applyNumberFormat="1" applyFont="1" applyBorder="1" applyAlignment="1">
      <alignment vertical="top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Fill="1" applyBorder="1" applyProtection="1">
      <protection locked="0"/>
    </xf>
    <xf numFmtId="0" fontId="8" fillId="0" borderId="16" xfId="0" applyFont="1" applyFill="1" applyBorder="1" applyProtection="1"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/>
    <xf numFmtId="0" fontId="8" fillId="2" borderId="0" xfId="0" applyFont="1" applyFill="1"/>
    <xf numFmtId="164" fontId="8" fillId="0" borderId="22" xfId="0" applyNumberFormat="1" applyFont="1" applyBorder="1" applyAlignment="1">
      <alignment vertical="top"/>
    </xf>
    <xf numFmtId="164" fontId="8" fillId="0" borderId="0" xfId="0" applyNumberFormat="1" applyFont="1"/>
    <xf numFmtId="0" fontId="8" fillId="0" borderId="13" xfId="0" applyFont="1" applyBorder="1"/>
    <xf numFmtId="0" fontId="8" fillId="0" borderId="18" xfId="0" applyFont="1" applyBorder="1"/>
    <xf numFmtId="0" fontId="8" fillId="0" borderId="0" xfId="0" applyFont="1" applyProtection="1"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8" fillId="0" borderId="26" xfId="0" applyFont="1" applyFill="1" applyBorder="1" applyProtection="1">
      <protection locked="0"/>
    </xf>
    <xf numFmtId="0" fontId="10" fillId="0" borderId="0" xfId="0" applyFont="1"/>
    <xf numFmtId="0" fontId="7" fillId="0" borderId="29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30" xfId="0" applyFont="1" applyFill="1" applyBorder="1" applyProtection="1">
      <protection locked="0"/>
    </xf>
    <xf numFmtId="0" fontId="8" fillId="0" borderId="31" xfId="0" applyFont="1" applyFill="1" applyBorder="1" applyProtection="1">
      <protection locked="0"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Border="1" applyAlignment="1"/>
    <xf numFmtId="164" fontId="8" fillId="0" borderId="25" xfId="0" applyNumberFormat="1" applyFont="1" applyBorder="1" applyAlignment="1">
      <alignment vertical="top"/>
    </xf>
    <xf numFmtId="164" fontId="7" fillId="0" borderId="25" xfId="0" applyNumberFormat="1" applyFont="1" applyBorder="1" applyAlignment="1">
      <alignment vertical="top"/>
    </xf>
    <xf numFmtId="164" fontId="8" fillId="0" borderId="26" xfId="0" applyNumberFormat="1" applyFont="1" applyBorder="1" applyAlignment="1">
      <alignment vertical="top"/>
    </xf>
    <xf numFmtId="0" fontId="8" fillId="0" borderId="7" xfId="0" applyFont="1" applyBorder="1"/>
    <xf numFmtId="164" fontId="8" fillId="0" borderId="27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horizontal="right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vertical="top"/>
    </xf>
    <xf numFmtId="0" fontId="7" fillId="0" borderId="32" xfId="0" applyFont="1" applyFill="1" applyBorder="1" applyAlignment="1" applyProtection="1">
      <alignment horizontal="left"/>
      <protection locked="0"/>
    </xf>
    <xf numFmtId="164" fontId="8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8" fillId="2" borderId="29" xfId="0" applyFont="1" applyFill="1" applyBorder="1" applyProtection="1">
      <protection locked="0"/>
    </xf>
    <xf numFmtId="0" fontId="8" fillId="0" borderId="19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8" fillId="0" borderId="34" xfId="0" applyFont="1" applyFill="1" applyBorder="1" applyProtection="1">
      <protection locked="0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top"/>
    </xf>
    <xf numFmtId="0" fontId="8" fillId="0" borderId="5" xfId="0" applyFont="1" applyBorder="1"/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36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2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8" fillId="2" borderId="11" xfId="0" applyNumberFormat="1" applyFont="1" applyFill="1" applyBorder="1" applyAlignment="1">
      <alignment horizontal="center" vertical="top"/>
    </xf>
    <xf numFmtId="164" fontId="8" fillId="0" borderId="16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1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5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 vertical="top"/>
    </xf>
    <xf numFmtId="164" fontId="8" fillId="2" borderId="12" xfId="0" applyNumberFormat="1" applyFont="1" applyFill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0" borderId="5" xfId="0" applyFont="1" applyFill="1" applyBorder="1" applyProtection="1">
      <protection locked="0"/>
    </xf>
    <xf numFmtId="0" fontId="8" fillId="0" borderId="28" xfId="0" applyFont="1" applyBorder="1"/>
    <xf numFmtId="0" fontId="7" fillId="0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13" fillId="0" borderId="0" xfId="0" applyFont="1"/>
    <xf numFmtId="0" fontId="14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7" fillId="0" borderId="4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/>
    <xf numFmtId="0" fontId="7" fillId="0" borderId="30" xfId="0" applyFont="1" applyFill="1" applyBorder="1" applyProtection="1">
      <protection locked="0"/>
    </xf>
    <xf numFmtId="164" fontId="7" fillId="0" borderId="14" xfId="0" applyNumberFormat="1" applyFont="1" applyBorder="1" applyAlignment="1">
      <alignment horizontal="center" vertical="top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8" fillId="2" borderId="14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Protection="1">
      <protection locked="0"/>
    </xf>
    <xf numFmtId="0" fontId="8" fillId="2" borderId="26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8" fillId="0" borderId="27" xfId="0" applyFont="1" applyFill="1" applyBorder="1" applyProtection="1">
      <protection locked="0"/>
    </xf>
    <xf numFmtId="164" fontId="8" fillId="0" borderId="14" xfId="0" applyNumberFormat="1" applyFont="1" applyBorder="1" applyAlignment="1">
      <alignment horizontal="center" vertical="top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166" fontId="8" fillId="0" borderId="17" xfId="0" applyNumberFormat="1" applyFont="1" applyFill="1" applyBorder="1" applyAlignment="1" applyProtection="1">
      <alignment horizontal="center" vertical="center"/>
      <protection locked="0"/>
    </xf>
  </cellXfs>
  <cellStyles count="2">
    <cellStyle name="Денежный" xfId="1" builtinId="4"/>
    <cellStyle name="Обычный" xfId="0" builtinId="0"/>
  </cellStyles>
  <dxfs count="7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2"/>
  <sheetViews>
    <sheetView showZero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36" sqref="O36"/>
    </sheetView>
  </sheetViews>
  <sheetFormatPr defaultRowHeight="14.25" x14ac:dyDescent="0.2"/>
  <cols>
    <col min="1" max="1" width="27.28515625" style="22" customWidth="1"/>
    <col min="2" max="2" width="18" style="22" customWidth="1"/>
    <col min="3" max="3" width="10.7109375" style="22" customWidth="1"/>
    <col min="4" max="4" width="10.42578125" style="22" customWidth="1"/>
    <col min="5" max="5" width="9.140625" style="22" customWidth="1"/>
    <col min="6" max="6" width="11" style="22" customWidth="1"/>
    <col min="7" max="244" width="9.140625" style="22"/>
    <col min="245" max="245" width="26.140625" style="22" customWidth="1"/>
    <col min="246" max="246" width="11.5703125" style="22" customWidth="1"/>
    <col min="247" max="247" width="0" style="22" hidden="1" customWidth="1"/>
    <col min="248" max="248" width="8.85546875" style="22" customWidth="1"/>
    <col min="249" max="249" width="9.85546875" style="22" customWidth="1"/>
    <col min="250" max="250" width="8.7109375" style="22" customWidth="1"/>
    <col min="251" max="251" width="9.5703125" style="22" customWidth="1"/>
    <col min="252" max="500" width="9.140625" style="22"/>
    <col min="501" max="501" width="26.140625" style="22" customWidth="1"/>
    <col min="502" max="502" width="11.5703125" style="22" customWidth="1"/>
    <col min="503" max="503" width="0" style="22" hidden="1" customWidth="1"/>
    <col min="504" max="504" width="8.85546875" style="22" customWidth="1"/>
    <col min="505" max="505" width="9.85546875" style="22" customWidth="1"/>
    <col min="506" max="506" width="8.7109375" style="22" customWidth="1"/>
    <col min="507" max="507" width="9.5703125" style="22" customWidth="1"/>
    <col min="508" max="756" width="9.140625" style="22"/>
    <col min="757" max="757" width="26.140625" style="22" customWidth="1"/>
    <col min="758" max="758" width="11.5703125" style="22" customWidth="1"/>
    <col min="759" max="759" width="0" style="22" hidden="1" customWidth="1"/>
    <col min="760" max="760" width="8.85546875" style="22" customWidth="1"/>
    <col min="761" max="761" width="9.85546875" style="22" customWidth="1"/>
    <col min="762" max="762" width="8.7109375" style="22" customWidth="1"/>
    <col min="763" max="763" width="9.5703125" style="22" customWidth="1"/>
    <col min="764" max="1012" width="9.140625" style="22"/>
    <col min="1013" max="1013" width="26.140625" style="22" customWidth="1"/>
    <col min="1014" max="1014" width="11.5703125" style="22" customWidth="1"/>
    <col min="1015" max="1015" width="0" style="22" hidden="1" customWidth="1"/>
    <col min="1016" max="1016" width="8.85546875" style="22" customWidth="1"/>
    <col min="1017" max="1017" width="9.85546875" style="22" customWidth="1"/>
    <col min="1018" max="1018" width="8.7109375" style="22" customWidth="1"/>
    <col min="1019" max="1019" width="9.5703125" style="22" customWidth="1"/>
    <col min="1020" max="1268" width="9.140625" style="22"/>
    <col min="1269" max="1269" width="26.140625" style="22" customWidth="1"/>
    <col min="1270" max="1270" width="11.5703125" style="22" customWidth="1"/>
    <col min="1271" max="1271" width="0" style="22" hidden="1" customWidth="1"/>
    <col min="1272" max="1272" width="8.85546875" style="22" customWidth="1"/>
    <col min="1273" max="1273" width="9.85546875" style="22" customWidth="1"/>
    <col min="1274" max="1274" width="8.7109375" style="22" customWidth="1"/>
    <col min="1275" max="1275" width="9.5703125" style="22" customWidth="1"/>
    <col min="1276" max="1524" width="9.140625" style="22"/>
    <col min="1525" max="1525" width="26.140625" style="22" customWidth="1"/>
    <col min="1526" max="1526" width="11.5703125" style="22" customWidth="1"/>
    <col min="1527" max="1527" width="0" style="22" hidden="1" customWidth="1"/>
    <col min="1528" max="1528" width="8.85546875" style="22" customWidth="1"/>
    <col min="1529" max="1529" width="9.85546875" style="22" customWidth="1"/>
    <col min="1530" max="1530" width="8.7109375" style="22" customWidth="1"/>
    <col min="1531" max="1531" width="9.5703125" style="22" customWidth="1"/>
    <col min="1532" max="1780" width="9.140625" style="22"/>
    <col min="1781" max="1781" width="26.140625" style="22" customWidth="1"/>
    <col min="1782" max="1782" width="11.5703125" style="22" customWidth="1"/>
    <col min="1783" max="1783" width="0" style="22" hidden="1" customWidth="1"/>
    <col min="1784" max="1784" width="8.85546875" style="22" customWidth="1"/>
    <col min="1785" max="1785" width="9.85546875" style="22" customWidth="1"/>
    <col min="1786" max="1786" width="8.7109375" style="22" customWidth="1"/>
    <col min="1787" max="1787" width="9.5703125" style="22" customWidth="1"/>
    <col min="1788" max="2036" width="9.140625" style="22"/>
    <col min="2037" max="2037" width="26.140625" style="22" customWidth="1"/>
    <col min="2038" max="2038" width="11.5703125" style="22" customWidth="1"/>
    <col min="2039" max="2039" width="0" style="22" hidden="1" customWidth="1"/>
    <col min="2040" max="2040" width="8.85546875" style="22" customWidth="1"/>
    <col min="2041" max="2041" width="9.85546875" style="22" customWidth="1"/>
    <col min="2042" max="2042" width="8.7109375" style="22" customWidth="1"/>
    <col min="2043" max="2043" width="9.5703125" style="22" customWidth="1"/>
    <col min="2044" max="2292" width="9.140625" style="22"/>
    <col min="2293" max="2293" width="26.140625" style="22" customWidth="1"/>
    <col min="2294" max="2294" width="11.5703125" style="22" customWidth="1"/>
    <col min="2295" max="2295" width="0" style="22" hidden="1" customWidth="1"/>
    <col min="2296" max="2296" width="8.85546875" style="22" customWidth="1"/>
    <col min="2297" max="2297" width="9.85546875" style="22" customWidth="1"/>
    <col min="2298" max="2298" width="8.7109375" style="22" customWidth="1"/>
    <col min="2299" max="2299" width="9.5703125" style="22" customWidth="1"/>
    <col min="2300" max="2548" width="9.140625" style="22"/>
    <col min="2549" max="2549" width="26.140625" style="22" customWidth="1"/>
    <col min="2550" max="2550" width="11.5703125" style="22" customWidth="1"/>
    <col min="2551" max="2551" width="0" style="22" hidden="1" customWidth="1"/>
    <col min="2552" max="2552" width="8.85546875" style="22" customWidth="1"/>
    <col min="2553" max="2553" width="9.85546875" style="22" customWidth="1"/>
    <col min="2554" max="2554" width="8.7109375" style="22" customWidth="1"/>
    <col min="2555" max="2555" width="9.5703125" style="22" customWidth="1"/>
    <col min="2556" max="2804" width="9.140625" style="22"/>
    <col min="2805" max="2805" width="26.140625" style="22" customWidth="1"/>
    <col min="2806" max="2806" width="11.5703125" style="22" customWidth="1"/>
    <col min="2807" max="2807" width="0" style="22" hidden="1" customWidth="1"/>
    <col min="2808" max="2808" width="8.85546875" style="22" customWidth="1"/>
    <col min="2809" max="2809" width="9.85546875" style="22" customWidth="1"/>
    <col min="2810" max="2810" width="8.7109375" style="22" customWidth="1"/>
    <col min="2811" max="2811" width="9.5703125" style="22" customWidth="1"/>
    <col min="2812" max="3060" width="9.140625" style="22"/>
    <col min="3061" max="3061" width="26.140625" style="22" customWidth="1"/>
    <col min="3062" max="3062" width="11.5703125" style="22" customWidth="1"/>
    <col min="3063" max="3063" width="0" style="22" hidden="1" customWidth="1"/>
    <col min="3064" max="3064" width="8.85546875" style="22" customWidth="1"/>
    <col min="3065" max="3065" width="9.85546875" style="22" customWidth="1"/>
    <col min="3066" max="3066" width="8.7109375" style="22" customWidth="1"/>
    <col min="3067" max="3067" width="9.5703125" style="22" customWidth="1"/>
    <col min="3068" max="3316" width="9.140625" style="22"/>
    <col min="3317" max="3317" width="26.140625" style="22" customWidth="1"/>
    <col min="3318" max="3318" width="11.5703125" style="22" customWidth="1"/>
    <col min="3319" max="3319" width="0" style="22" hidden="1" customWidth="1"/>
    <col min="3320" max="3320" width="8.85546875" style="22" customWidth="1"/>
    <col min="3321" max="3321" width="9.85546875" style="22" customWidth="1"/>
    <col min="3322" max="3322" width="8.7109375" style="22" customWidth="1"/>
    <col min="3323" max="3323" width="9.5703125" style="22" customWidth="1"/>
    <col min="3324" max="3572" width="9.140625" style="22"/>
    <col min="3573" max="3573" width="26.140625" style="22" customWidth="1"/>
    <col min="3574" max="3574" width="11.5703125" style="22" customWidth="1"/>
    <col min="3575" max="3575" width="0" style="22" hidden="1" customWidth="1"/>
    <col min="3576" max="3576" width="8.85546875" style="22" customWidth="1"/>
    <col min="3577" max="3577" width="9.85546875" style="22" customWidth="1"/>
    <col min="3578" max="3578" width="8.7109375" style="22" customWidth="1"/>
    <col min="3579" max="3579" width="9.5703125" style="22" customWidth="1"/>
    <col min="3580" max="3828" width="9.140625" style="22"/>
    <col min="3829" max="3829" width="26.140625" style="22" customWidth="1"/>
    <col min="3830" max="3830" width="11.5703125" style="22" customWidth="1"/>
    <col min="3831" max="3831" width="0" style="22" hidden="1" customWidth="1"/>
    <col min="3832" max="3832" width="8.85546875" style="22" customWidth="1"/>
    <col min="3833" max="3833" width="9.85546875" style="22" customWidth="1"/>
    <col min="3834" max="3834" width="8.7109375" style="22" customWidth="1"/>
    <col min="3835" max="3835" width="9.5703125" style="22" customWidth="1"/>
    <col min="3836" max="4084" width="9.140625" style="22"/>
    <col min="4085" max="4085" width="26.140625" style="22" customWidth="1"/>
    <col min="4086" max="4086" width="11.5703125" style="22" customWidth="1"/>
    <col min="4087" max="4087" width="0" style="22" hidden="1" customWidth="1"/>
    <col min="4088" max="4088" width="8.85546875" style="22" customWidth="1"/>
    <col min="4089" max="4089" width="9.85546875" style="22" customWidth="1"/>
    <col min="4090" max="4090" width="8.7109375" style="22" customWidth="1"/>
    <col min="4091" max="4091" width="9.5703125" style="22" customWidth="1"/>
    <col min="4092" max="4340" width="9.140625" style="22"/>
    <col min="4341" max="4341" width="26.140625" style="22" customWidth="1"/>
    <col min="4342" max="4342" width="11.5703125" style="22" customWidth="1"/>
    <col min="4343" max="4343" width="0" style="22" hidden="1" customWidth="1"/>
    <col min="4344" max="4344" width="8.85546875" style="22" customWidth="1"/>
    <col min="4345" max="4345" width="9.85546875" style="22" customWidth="1"/>
    <col min="4346" max="4346" width="8.7109375" style="22" customWidth="1"/>
    <col min="4347" max="4347" width="9.5703125" style="22" customWidth="1"/>
    <col min="4348" max="4596" width="9.140625" style="22"/>
    <col min="4597" max="4597" width="26.140625" style="22" customWidth="1"/>
    <col min="4598" max="4598" width="11.5703125" style="22" customWidth="1"/>
    <col min="4599" max="4599" width="0" style="22" hidden="1" customWidth="1"/>
    <col min="4600" max="4600" width="8.85546875" style="22" customWidth="1"/>
    <col min="4601" max="4601" width="9.85546875" style="22" customWidth="1"/>
    <col min="4602" max="4602" width="8.7109375" style="22" customWidth="1"/>
    <col min="4603" max="4603" width="9.5703125" style="22" customWidth="1"/>
    <col min="4604" max="4852" width="9.140625" style="22"/>
    <col min="4853" max="4853" width="26.140625" style="22" customWidth="1"/>
    <col min="4854" max="4854" width="11.5703125" style="22" customWidth="1"/>
    <col min="4855" max="4855" width="0" style="22" hidden="1" customWidth="1"/>
    <col min="4856" max="4856" width="8.85546875" style="22" customWidth="1"/>
    <col min="4857" max="4857" width="9.85546875" style="22" customWidth="1"/>
    <col min="4858" max="4858" width="8.7109375" style="22" customWidth="1"/>
    <col min="4859" max="4859" width="9.5703125" style="22" customWidth="1"/>
    <col min="4860" max="5108" width="9.140625" style="22"/>
    <col min="5109" max="5109" width="26.140625" style="22" customWidth="1"/>
    <col min="5110" max="5110" width="11.5703125" style="22" customWidth="1"/>
    <col min="5111" max="5111" width="0" style="22" hidden="1" customWidth="1"/>
    <col min="5112" max="5112" width="8.85546875" style="22" customWidth="1"/>
    <col min="5113" max="5113" width="9.85546875" style="22" customWidth="1"/>
    <col min="5114" max="5114" width="8.7109375" style="22" customWidth="1"/>
    <col min="5115" max="5115" width="9.5703125" style="22" customWidth="1"/>
    <col min="5116" max="5364" width="9.140625" style="22"/>
    <col min="5365" max="5365" width="26.140625" style="22" customWidth="1"/>
    <col min="5366" max="5366" width="11.5703125" style="22" customWidth="1"/>
    <col min="5367" max="5367" width="0" style="22" hidden="1" customWidth="1"/>
    <col min="5368" max="5368" width="8.85546875" style="22" customWidth="1"/>
    <col min="5369" max="5369" width="9.85546875" style="22" customWidth="1"/>
    <col min="5370" max="5370" width="8.7109375" style="22" customWidth="1"/>
    <col min="5371" max="5371" width="9.5703125" style="22" customWidth="1"/>
    <col min="5372" max="5620" width="9.140625" style="22"/>
    <col min="5621" max="5621" width="26.140625" style="22" customWidth="1"/>
    <col min="5622" max="5622" width="11.5703125" style="22" customWidth="1"/>
    <col min="5623" max="5623" width="0" style="22" hidden="1" customWidth="1"/>
    <col min="5624" max="5624" width="8.85546875" style="22" customWidth="1"/>
    <col min="5625" max="5625" width="9.85546875" style="22" customWidth="1"/>
    <col min="5626" max="5626" width="8.7109375" style="22" customWidth="1"/>
    <col min="5627" max="5627" width="9.5703125" style="22" customWidth="1"/>
    <col min="5628" max="5876" width="9.140625" style="22"/>
    <col min="5877" max="5877" width="26.140625" style="22" customWidth="1"/>
    <col min="5878" max="5878" width="11.5703125" style="22" customWidth="1"/>
    <col min="5879" max="5879" width="0" style="22" hidden="1" customWidth="1"/>
    <col min="5880" max="5880" width="8.85546875" style="22" customWidth="1"/>
    <col min="5881" max="5881" width="9.85546875" style="22" customWidth="1"/>
    <col min="5882" max="5882" width="8.7109375" style="22" customWidth="1"/>
    <col min="5883" max="5883" width="9.5703125" style="22" customWidth="1"/>
    <col min="5884" max="6132" width="9.140625" style="22"/>
    <col min="6133" max="6133" width="26.140625" style="22" customWidth="1"/>
    <col min="6134" max="6134" width="11.5703125" style="22" customWidth="1"/>
    <col min="6135" max="6135" width="0" style="22" hidden="1" customWidth="1"/>
    <col min="6136" max="6136" width="8.85546875" style="22" customWidth="1"/>
    <col min="6137" max="6137" width="9.85546875" style="22" customWidth="1"/>
    <col min="6138" max="6138" width="8.7109375" style="22" customWidth="1"/>
    <col min="6139" max="6139" width="9.5703125" style="22" customWidth="1"/>
    <col min="6140" max="6388" width="9.140625" style="22"/>
    <col min="6389" max="6389" width="26.140625" style="22" customWidth="1"/>
    <col min="6390" max="6390" width="11.5703125" style="22" customWidth="1"/>
    <col min="6391" max="6391" width="0" style="22" hidden="1" customWidth="1"/>
    <col min="6392" max="6392" width="8.85546875" style="22" customWidth="1"/>
    <col min="6393" max="6393" width="9.85546875" style="22" customWidth="1"/>
    <col min="6394" max="6394" width="8.7109375" style="22" customWidth="1"/>
    <col min="6395" max="6395" width="9.5703125" style="22" customWidth="1"/>
    <col min="6396" max="6644" width="9.140625" style="22"/>
    <col min="6645" max="6645" width="26.140625" style="22" customWidth="1"/>
    <col min="6646" max="6646" width="11.5703125" style="22" customWidth="1"/>
    <col min="6647" max="6647" width="0" style="22" hidden="1" customWidth="1"/>
    <col min="6648" max="6648" width="8.85546875" style="22" customWidth="1"/>
    <col min="6649" max="6649" width="9.85546875" style="22" customWidth="1"/>
    <col min="6650" max="6650" width="8.7109375" style="22" customWidth="1"/>
    <col min="6651" max="6651" width="9.5703125" style="22" customWidth="1"/>
    <col min="6652" max="6900" width="9.140625" style="22"/>
    <col min="6901" max="6901" width="26.140625" style="22" customWidth="1"/>
    <col min="6902" max="6902" width="11.5703125" style="22" customWidth="1"/>
    <col min="6903" max="6903" width="0" style="22" hidden="1" customWidth="1"/>
    <col min="6904" max="6904" width="8.85546875" style="22" customWidth="1"/>
    <col min="6905" max="6905" width="9.85546875" style="22" customWidth="1"/>
    <col min="6906" max="6906" width="8.7109375" style="22" customWidth="1"/>
    <col min="6907" max="6907" width="9.5703125" style="22" customWidth="1"/>
    <col min="6908" max="7156" width="9.140625" style="22"/>
    <col min="7157" max="7157" width="26.140625" style="22" customWidth="1"/>
    <col min="7158" max="7158" width="11.5703125" style="22" customWidth="1"/>
    <col min="7159" max="7159" width="0" style="22" hidden="1" customWidth="1"/>
    <col min="7160" max="7160" width="8.85546875" style="22" customWidth="1"/>
    <col min="7161" max="7161" width="9.85546875" style="22" customWidth="1"/>
    <col min="7162" max="7162" width="8.7109375" style="22" customWidth="1"/>
    <col min="7163" max="7163" width="9.5703125" style="22" customWidth="1"/>
    <col min="7164" max="7412" width="9.140625" style="22"/>
    <col min="7413" max="7413" width="26.140625" style="22" customWidth="1"/>
    <col min="7414" max="7414" width="11.5703125" style="22" customWidth="1"/>
    <col min="7415" max="7415" width="0" style="22" hidden="1" customWidth="1"/>
    <col min="7416" max="7416" width="8.85546875" style="22" customWidth="1"/>
    <col min="7417" max="7417" width="9.85546875" style="22" customWidth="1"/>
    <col min="7418" max="7418" width="8.7109375" style="22" customWidth="1"/>
    <col min="7419" max="7419" width="9.5703125" style="22" customWidth="1"/>
    <col min="7420" max="7668" width="9.140625" style="22"/>
    <col min="7669" max="7669" width="26.140625" style="22" customWidth="1"/>
    <col min="7670" max="7670" width="11.5703125" style="22" customWidth="1"/>
    <col min="7671" max="7671" width="0" style="22" hidden="1" customWidth="1"/>
    <col min="7672" max="7672" width="8.85546875" style="22" customWidth="1"/>
    <col min="7673" max="7673" width="9.85546875" style="22" customWidth="1"/>
    <col min="7674" max="7674" width="8.7109375" style="22" customWidth="1"/>
    <col min="7675" max="7675" width="9.5703125" style="22" customWidth="1"/>
    <col min="7676" max="7924" width="9.140625" style="22"/>
    <col min="7925" max="7925" width="26.140625" style="22" customWidth="1"/>
    <col min="7926" max="7926" width="11.5703125" style="22" customWidth="1"/>
    <col min="7927" max="7927" width="0" style="22" hidden="1" customWidth="1"/>
    <col min="7928" max="7928" width="8.85546875" style="22" customWidth="1"/>
    <col min="7929" max="7929" width="9.85546875" style="22" customWidth="1"/>
    <col min="7930" max="7930" width="8.7109375" style="22" customWidth="1"/>
    <col min="7931" max="7931" width="9.5703125" style="22" customWidth="1"/>
    <col min="7932" max="8180" width="9.140625" style="22"/>
    <col min="8181" max="8181" width="26.140625" style="22" customWidth="1"/>
    <col min="8182" max="8182" width="11.5703125" style="22" customWidth="1"/>
    <col min="8183" max="8183" width="0" style="22" hidden="1" customWidth="1"/>
    <col min="8184" max="8184" width="8.85546875" style="22" customWidth="1"/>
    <col min="8185" max="8185" width="9.85546875" style="22" customWidth="1"/>
    <col min="8186" max="8186" width="8.7109375" style="22" customWidth="1"/>
    <col min="8187" max="8187" width="9.5703125" style="22" customWidth="1"/>
    <col min="8188" max="8436" width="9.140625" style="22"/>
    <col min="8437" max="8437" width="26.140625" style="22" customWidth="1"/>
    <col min="8438" max="8438" width="11.5703125" style="22" customWidth="1"/>
    <col min="8439" max="8439" width="0" style="22" hidden="1" customWidth="1"/>
    <col min="8440" max="8440" width="8.85546875" style="22" customWidth="1"/>
    <col min="8441" max="8441" width="9.85546875" style="22" customWidth="1"/>
    <col min="8442" max="8442" width="8.7109375" style="22" customWidth="1"/>
    <col min="8443" max="8443" width="9.5703125" style="22" customWidth="1"/>
    <col min="8444" max="8692" width="9.140625" style="22"/>
    <col min="8693" max="8693" width="26.140625" style="22" customWidth="1"/>
    <col min="8694" max="8694" width="11.5703125" style="22" customWidth="1"/>
    <col min="8695" max="8695" width="0" style="22" hidden="1" customWidth="1"/>
    <col min="8696" max="8696" width="8.85546875" style="22" customWidth="1"/>
    <col min="8697" max="8697" width="9.85546875" style="22" customWidth="1"/>
    <col min="8698" max="8698" width="8.7109375" style="22" customWidth="1"/>
    <col min="8699" max="8699" width="9.5703125" style="22" customWidth="1"/>
    <col min="8700" max="8948" width="9.140625" style="22"/>
    <col min="8949" max="8949" width="26.140625" style="22" customWidth="1"/>
    <col min="8950" max="8950" width="11.5703125" style="22" customWidth="1"/>
    <col min="8951" max="8951" width="0" style="22" hidden="1" customWidth="1"/>
    <col min="8952" max="8952" width="8.85546875" style="22" customWidth="1"/>
    <col min="8953" max="8953" width="9.85546875" style="22" customWidth="1"/>
    <col min="8954" max="8954" width="8.7109375" style="22" customWidth="1"/>
    <col min="8955" max="8955" width="9.5703125" style="22" customWidth="1"/>
    <col min="8956" max="9204" width="9.140625" style="22"/>
    <col min="9205" max="9205" width="26.140625" style="22" customWidth="1"/>
    <col min="9206" max="9206" width="11.5703125" style="22" customWidth="1"/>
    <col min="9207" max="9207" width="0" style="22" hidden="1" customWidth="1"/>
    <col min="9208" max="9208" width="8.85546875" style="22" customWidth="1"/>
    <col min="9209" max="9209" width="9.85546875" style="22" customWidth="1"/>
    <col min="9210" max="9210" width="8.7109375" style="22" customWidth="1"/>
    <col min="9211" max="9211" width="9.5703125" style="22" customWidth="1"/>
    <col min="9212" max="9460" width="9.140625" style="22"/>
    <col min="9461" max="9461" width="26.140625" style="22" customWidth="1"/>
    <col min="9462" max="9462" width="11.5703125" style="22" customWidth="1"/>
    <col min="9463" max="9463" width="0" style="22" hidden="1" customWidth="1"/>
    <col min="9464" max="9464" width="8.85546875" style="22" customWidth="1"/>
    <col min="9465" max="9465" width="9.85546875" style="22" customWidth="1"/>
    <col min="9466" max="9466" width="8.7109375" style="22" customWidth="1"/>
    <col min="9467" max="9467" width="9.5703125" style="22" customWidth="1"/>
    <col min="9468" max="9716" width="9.140625" style="22"/>
    <col min="9717" max="9717" width="26.140625" style="22" customWidth="1"/>
    <col min="9718" max="9718" width="11.5703125" style="22" customWidth="1"/>
    <col min="9719" max="9719" width="0" style="22" hidden="1" customWidth="1"/>
    <col min="9720" max="9720" width="8.85546875" style="22" customWidth="1"/>
    <col min="9721" max="9721" width="9.85546875" style="22" customWidth="1"/>
    <col min="9722" max="9722" width="8.7109375" style="22" customWidth="1"/>
    <col min="9723" max="9723" width="9.5703125" style="22" customWidth="1"/>
    <col min="9724" max="9972" width="9.140625" style="22"/>
    <col min="9973" max="9973" width="26.140625" style="22" customWidth="1"/>
    <col min="9974" max="9974" width="11.5703125" style="22" customWidth="1"/>
    <col min="9975" max="9975" width="0" style="22" hidden="1" customWidth="1"/>
    <col min="9976" max="9976" width="8.85546875" style="22" customWidth="1"/>
    <col min="9977" max="9977" width="9.85546875" style="22" customWidth="1"/>
    <col min="9978" max="9978" width="8.7109375" style="22" customWidth="1"/>
    <col min="9979" max="9979" width="9.5703125" style="22" customWidth="1"/>
    <col min="9980" max="10228" width="9.140625" style="22"/>
    <col min="10229" max="10229" width="26.140625" style="22" customWidth="1"/>
    <col min="10230" max="10230" width="11.5703125" style="22" customWidth="1"/>
    <col min="10231" max="10231" width="0" style="22" hidden="1" customWidth="1"/>
    <col min="10232" max="10232" width="8.85546875" style="22" customWidth="1"/>
    <col min="10233" max="10233" width="9.85546875" style="22" customWidth="1"/>
    <col min="10234" max="10234" width="8.7109375" style="22" customWidth="1"/>
    <col min="10235" max="10235" width="9.5703125" style="22" customWidth="1"/>
    <col min="10236" max="10484" width="9.140625" style="22"/>
    <col min="10485" max="10485" width="26.140625" style="22" customWidth="1"/>
    <col min="10486" max="10486" width="11.5703125" style="22" customWidth="1"/>
    <col min="10487" max="10487" width="0" style="22" hidden="1" customWidth="1"/>
    <col min="10488" max="10488" width="8.85546875" style="22" customWidth="1"/>
    <col min="10489" max="10489" width="9.85546875" style="22" customWidth="1"/>
    <col min="10490" max="10490" width="8.7109375" style="22" customWidth="1"/>
    <col min="10491" max="10491" width="9.5703125" style="22" customWidth="1"/>
    <col min="10492" max="10740" width="9.140625" style="22"/>
    <col min="10741" max="10741" width="26.140625" style="22" customWidth="1"/>
    <col min="10742" max="10742" width="11.5703125" style="22" customWidth="1"/>
    <col min="10743" max="10743" width="0" style="22" hidden="1" customWidth="1"/>
    <col min="10744" max="10744" width="8.85546875" style="22" customWidth="1"/>
    <col min="10745" max="10745" width="9.85546875" style="22" customWidth="1"/>
    <col min="10746" max="10746" width="8.7109375" style="22" customWidth="1"/>
    <col min="10747" max="10747" width="9.5703125" style="22" customWidth="1"/>
    <col min="10748" max="10996" width="9.140625" style="22"/>
    <col min="10997" max="10997" width="26.140625" style="22" customWidth="1"/>
    <col min="10998" max="10998" width="11.5703125" style="22" customWidth="1"/>
    <col min="10999" max="10999" width="0" style="22" hidden="1" customWidth="1"/>
    <col min="11000" max="11000" width="8.85546875" style="22" customWidth="1"/>
    <col min="11001" max="11001" width="9.85546875" style="22" customWidth="1"/>
    <col min="11002" max="11002" width="8.7109375" style="22" customWidth="1"/>
    <col min="11003" max="11003" width="9.5703125" style="22" customWidth="1"/>
    <col min="11004" max="11252" width="9.140625" style="22"/>
    <col min="11253" max="11253" width="26.140625" style="22" customWidth="1"/>
    <col min="11254" max="11254" width="11.5703125" style="22" customWidth="1"/>
    <col min="11255" max="11255" width="0" style="22" hidden="1" customWidth="1"/>
    <col min="11256" max="11256" width="8.85546875" style="22" customWidth="1"/>
    <col min="11257" max="11257" width="9.85546875" style="22" customWidth="1"/>
    <col min="11258" max="11258" width="8.7109375" style="22" customWidth="1"/>
    <col min="11259" max="11259" width="9.5703125" style="22" customWidth="1"/>
    <col min="11260" max="11508" width="9.140625" style="22"/>
    <col min="11509" max="11509" width="26.140625" style="22" customWidth="1"/>
    <col min="11510" max="11510" width="11.5703125" style="22" customWidth="1"/>
    <col min="11511" max="11511" width="0" style="22" hidden="1" customWidth="1"/>
    <col min="11512" max="11512" width="8.85546875" style="22" customWidth="1"/>
    <col min="11513" max="11513" width="9.85546875" style="22" customWidth="1"/>
    <col min="11514" max="11514" width="8.7109375" style="22" customWidth="1"/>
    <col min="11515" max="11515" width="9.5703125" style="22" customWidth="1"/>
    <col min="11516" max="11764" width="9.140625" style="22"/>
    <col min="11765" max="11765" width="26.140625" style="22" customWidth="1"/>
    <col min="11766" max="11766" width="11.5703125" style="22" customWidth="1"/>
    <col min="11767" max="11767" width="0" style="22" hidden="1" customWidth="1"/>
    <col min="11768" max="11768" width="8.85546875" style="22" customWidth="1"/>
    <col min="11769" max="11769" width="9.85546875" style="22" customWidth="1"/>
    <col min="11770" max="11770" width="8.7109375" style="22" customWidth="1"/>
    <col min="11771" max="11771" width="9.5703125" style="22" customWidth="1"/>
    <col min="11772" max="12020" width="9.140625" style="22"/>
    <col min="12021" max="12021" width="26.140625" style="22" customWidth="1"/>
    <col min="12022" max="12022" width="11.5703125" style="22" customWidth="1"/>
    <col min="12023" max="12023" width="0" style="22" hidden="1" customWidth="1"/>
    <col min="12024" max="12024" width="8.85546875" style="22" customWidth="1"/>
    <col min="12025" max="12025" width="9.85546875" style="22" customWidth="1"/>
    <col min="12026" max="12026" width="8.7109375" style="22" customWidth="1"/>
    <col min="12027" max="12027" width="9.5703125" style="22" customWidth="1"/>
    <col min="12028" max="12276" width="9.140625" style="22"/>
    <col min="12277" max="12277" width="26.140625" style="22" customWidth="1"/>
    <col min="12278" max="12278" width="11.5703125" style="22" customWidth="1"/>
    <col min="12279" max="12279" width="0" style="22" hidden="1" customWidth="1"/>
    <col min="12280" max="12280" width="8.85546875" style="22" customWidth="1"/>
    <col min="12281" max="12281" width="9.85546875" style="22" customWidth="1"/>
    <col min="12282" max="12282" width="8.7109375" style="22" customWidth="1"/>
    <col min="12283" max="12283" width="9.5703125" style="22" customWidth="1"/>
    <col min="12284" max="12532" width="9.140625" style="22"/>
    <col min="12533" max="12533" width="26.140625" style="22" customWidth="1"/>
    <col min="12534" max="12534" width="11.5703125" style="22" customWidth="1"/>
    <col min="12535" max="12535" width="0" style="22" hidden="1" customWidth="1"/>
    <col min="12536" max="12536" width="8.85546875" style="22" customWidth="1"/>
    <col min="12537" max="12537" width="9.85546875" style="22" customWidth="1"/>
    <col min="12538" max="12538" width="8.7109375" style="22" customWidth="1"/>
    <col min="12539" max="12539" width="9.5703125" style="22" customWidth="1"/>
    <col min="12540" max="12788" width="9.140625" style="22"/>
    <col min="12789" max="12789" width="26.140625" style="22" customWidth="1"/>
    <col min="12790" max="12790" width="11.5703125" style="22" customWidth="1"/>
    <col min="12791" max="12791" width="0" style="22" hidden="1" customWidth="1"/>
    <col min="12792" max="12792" width="8.85546875" style="22" customWidth="1"/>
    <col min="12793" max="12793" width="9.85546875" style="22" customWidth="1"/>
    <col min="12794" max="12794" width="8.7109375" style="22" customWidth="1"/>
    <col min="12795" max="12795" width="9.5703125" style="22" customWidth="1"/>
    <col min="12796" max="13044" width="9.140625" style="22"/>
    <col min="13045" max="13045" width="26.140625" style="22" customWidth="1"/>
    <col min="13046" max="13046" width="11.5703125" style="22" customWidth="1"/>
    <col min="13047" max="13047" width="0" style="22" hidden="1" customWidth="1"/>
    <col min="13048" max="13048" width="8.85546875" style="22" customWidth="1"/>
    <col min="13049" max="13049" width="9.85546875" style="22" customWidth="1"/>
    <col min="13050" max="13050" width="8.7109375" style="22" customWidth="1"/>
    <col min="13051" max="13051" width="9.5703125" style="22" customWidth="1"/>
    <col min="13052" max="13300" width="9.140625" style="22"/>
    <col min="13301" max="13301" width="26.140625" style="22" customWidth="1"/>
    <col min="13302" max="13302" width="11.5703125" style="22" customWidth="1"/>
    <col min="13303" max="13303" width="0" style="22" hidden="1" customWidth="1"/>
    <col min="13304" max="13304" width="8.85546875" style="22" customWidth="1"/>
    <col min="13305" max="13305" width="9.85546875" style="22" customWidth="1"/>
    <col min="13306" max="13306" width="8.7109375" style="22" customWidth="1"/>
    <col min="13307" max="13307" width="9.5703125" style="22" customWidth="1"/>
    <col min="13308" max="13556" width="9.140625" style="22"/>
    <col min="13557" max="13557" width="26.140625" style="22" customWidth="1"/>
    <col min="13558" max="13558" width="11.5703125" style="22" customWidth="1"/>
    <col min="13559" max="13559" width="0" style="22" hidden="1" customWidth="1"/>
    <col min="13560" max="13560" width="8.85546875" style="22" customWidth="1"/>
    <col min="13561" max="13561" width="9.85546875" style="22" customWidth="1"/>
    <col min="13562" max="13562" width="8.7109375" style="22" customWidth="1"/>
    <col min="13563" max="13563" width="9.5703125" style="22" customWidth="1"/>
    <col min="13564" max="13812" width="9.140625" style="22"/>
    <col min="13813" max="13813" width="26.140625" style="22" customWidth="1"/>
    <col min="13814" max="13814" width="11.5703125" style="22" customWidth="1"/>
    <col min="13815" max="13815" width="0" style="22" hidden="1" customWidth="1"/>
    <col min="13816" max="13816" width="8.85546875" style="22" customWidth="1"/>
    <col min="13817" max="13817" width="9.85546875" style="22" customWidth="1"/>
    <col min="13818" max="13818" width="8.7109375" style="22" customWidth="1"/>
    <col min="13819" max="13819" width="9.5703125" style="22" customWidth="1"/>
    <col min="13820" max="14068" width="9.140625" style="22"/>
    <col min="14069" max="14069" width="26.140625" style="22" customWidth="1"/>
    <col min="14070" max="14070" width="11.5703125" style="22" customWidth="1"/>
    <col min="14071" max="14071" width="0" style="22" hidden="1" customWidth="1"/>
    <col min="14072" max="14072" width="8.85546875" style="22" customWidth="1"/>
    <col min="14073" max="14073" width="9.85546875" style="22" customWidth="1"/>
    <col min="14074" max="14074" width="8.7109375" style="22" customWidth="1"/>
    <col min="14075" max="14075" width="9.5703125" style="22" customWidth="1"/>
    <col min="14076" max="14324" width="9.140625" style="22"/>
    <col min="14325" max="14325" width="26.140625" style="22" customWidth="1"/>
    <col min="14326" max="14326" width="11.5703125" style="22" customWidth="1"/>
    <col min="14327" max="14327" width="0" style="22" hidden="1" customWidth="1"/>
    <col min="14328" max="14328" width="8.85546875" style="22" customWidth="1"/>
    <col min="14329" max="14329" width="9.85546875" style="22" customWidth="1"/>
    <col min="14330" max="14330" width="8.7109375" style="22" customWidth="1"/>
    <col min="14331" max="14331" width="9.5703125" style="22" customWidth="1"/>
    <col min="14332" max="14580" width="9.140625" style="22"/>
    <col min="14581" max="14581" width="26.140625" style="22" customWidth="1"/>
    <col min="14582" max="14582" width="11.5703125" style="22" customWidth="1"/>
    <col min="14583" max="14583" width="0" style="22" hidden="1" customWidth="1"/>
    <col min="14584" max="14584" width="8.85546875" style="22" customWidth="1"/>
    <col min="14585" max="14585" width="9.85546875" style="22" customWidth="1"/>
    <col min="14586" max="14586" width="8.7109375" style="22" customWidth="1"/>
    <col min="14587" max="14587" width="9.5703125" style="22" customWidth="1"/>
    <col min="14588" max="14836" width="9.140625" style="22"/>
    <col min="14837" max="14837" width="26.140625" style="22" customWidth="1"/>
    <col min="14838" max="14838" width="11.5703125" style="22" customWidth="1"/>
    <col min="14839" max="14839" width="0" style="22" hidden="1" customWidth="1"/>
    <col min="14840" max="14840" width="8.85546875" style="22" customWidth="1"/>
    <col min="14841" max="14841" width="9.85546875" style="22" customWidth="1"/>
    <col min="14842" max="14842" width="8.7109375" style="22" customWidth="1"/>
    <col min="14843" max="14843" width="9.5703125" style="22" customWidth="1"/>
    <col min="14844" max="15092" width="9.140625" style="22"/>
    <col min="15093" max="15093" width="26.140625" style="22" customWidth="1"/>
    <col min="15094" max="15094" width="11.5703125" style="22" customWidth="1"/>
    <col min="15095" max="15095" width="0" style="22" hidden="1" customWidth="1"/>
    <col min="15096" max="15096" width="8.85546875" style="22" customWidth="1"/>
    <col min="15097" max="15097" width="9.85546875" style="22" customWidth="1"/>
    <col min="15098" max="15098" width="8.7109375" style="22" customWidth="1"/>
    <col min="15099" max="15099" width="9.5703125" style="22" customWidth="1"/>
    <col min="15100" max="15348" width="9.140625" style="22"/>
    <col min="15349" max="15349" width="26.140625" style="22" customWidth="1"/>
    <col min="15350" max="15350" width="11.5703125" style="22" customWidth="1"/>
    <col min="15351" max="15351" width="0" style="22" hidden="1" customWidth="1"/>
    <col min="15352" max="15352" width="8.85546875" style="22" customWidth="1"/>
    <col min="15353" max="15353" width="9.85546875" style="22" customWidth="1"/>
    <col min="15354" max="15354" width="8.7109375" style="22" customWidth="1"/>
    <col min="15355" max="15355" width="9.5703125" style="22" customWidth="1"/>
    <col min="15356" max="15604" width="9.140625" style="22"/>
    <col min="15605" max="15605" width="26.140625" style="22" customWidth="1"/>
    <col min="15606" max="15606" width="11.5703125" style="22" customWidth="1"/>
    <col min="15607" max="15607" width="0" style="22" hidden="1" customWidth="1"/>
    <col min="15608" max="15608" width="8.85546875" style="22" customWidth="1"/>
    <col min="15609" max="15609" width="9.85546875" style="22" customWidth="1"/>
    <col min="15610" max="15610" width="8.7109375" style="22" customWidth="1"/>
    <col min="15611" max="15611" width="9.5703125" style="22" customWidth="1"/>
    <col min="15612" max="15860" width="9.140625" style="22"/>
    <col min="15861" max="15861" width="26.140625" style="22" customWidth="1"/>
    <col min="15862" max="15862" width="11.5703125" style="22" customWidth="1"/>
    <col min="15863" max="15863" width="0" style="22" hidden="1" customWidth="1"/>
    <col min="15864" max="15864" width="8.85546875" style="22" customWidth="1"/>
    <col min="15865" max="15865" width="9.85546875" style="22" customWidth="1"/>
    <col min="15866" max="15866" width="8.7109375" style="22" customWidth="1"/>
    <col min="15867" max="15867" width="9.5703125" style="22" customWidth="1"/>
    <col min="15868" max="16116" width="9.140625" style="22"/>
    <col min="16117" max="16117" width="26.140625" style="22" customWidth="1"/>
    <col min="16118" max="16118" width="11.5703125" style="22" customWidth="1"/>
    <col min="16119" max="16119" width="0" style="22" hidden="1" customWidth="1"/>
    <col min="16120" max="16120" width="8.85546875" style="22" customWidth="1"/>
    <col min="16121" max="16121" width="9.85546875" style="22" customWidth="1"/>
    <col min="16122" max="16122" width="8.7109375" style="22" customWidth="1"/>
    <col min="16123" max="16123" width="9.5703125" style="22" customWidth="1"/>
    <col min="16124" max="16384" width="9.140625" style="22"/>
  </cols>
  <sheetData>
    <row r="1" spans="1:6" s="23" customFormat="1" ht="16.149999999999999" customHeight="1" x14ac:dyDescent="0.25">
      <c r="A1" s="157" t="s">
        <v>97</v>
      </c>
      <c r="B1" s="160"/>
      <c r="C1" s="160"/>
      <c r="D1" s="160"/>
      <c r="E1" s="160"/>
      <c r="F1" s="160"/>
    </row>
    <row r="2" spans="1:6" s="23" customFormat="1" ht="15" x14ac:dyDescent="0.25">
      <c r="A2" s="157" t="str">
        <f>'яров.сев и зерновые'!A2:K2</f>
        <v>по состоянию на 13 апреля 2018 г.</v>
      </c>
      <c r="B2" s="157"/>
      <c r="C2" s="157"/>
      <c r="D2" s="157"/>
      <c r="E2" s="157"/>
      <c r="F2" s="157"/>
    </row>
    <row r="3" spans="1:6" s="23" customFormat="1" ht="15" x14ac:dyDescent="0.25">
      <c r="A3" s="11" t="s">
        <v>98</v>
      </c>
    </row>
    <row r="4" spans="1:6" ht="2.25" customHeight="1" x14ac:dyDescent="0.2">
      <c r="A4" s="20"/>
    </row>
    <row r="5" spans="1:6" ht="27.75" customHeight="1" x14ac:dyDescent="0.2">
      <c r="A5" s="147" t="s">
        <v>99</v>
      </c>
      <c r="B5" s="147" t="s">
        <v>126</v>
      </c>
      <c r="C5" s="141" t="s">
        <v>104</v>
      </c>
      <c r="D5" s="140"/>
      <c r="E5" s="140"/>
      <c r="F5" s="140"/>
    </row>
    <row r="6" spans="1:6" ht="44.25" customHeight="1" x14ac:dyDescent="0.2">
      <c r="A6" s="148"/>
      <c r="B6" s="148"/>
      <c r="C6" s="105" t="s">
        <v>105</v>
      </c>
      <c r="D6" s="6" t="s">
        <v>101</v>
      </c>
      <c r="E6" s="106" t="s">
        <v>106</v>
      </c>
      <c r="F6" s="106" t="s">
        <v>107</v>
      </c>
    </row>
    <row r="7" spans="1:6" s="23" customFormat="1" ht="15" x14ac:dyDescent="0.25">
      <c r="A7" s="87" t="s">
        <v>0</v>
      </c>
      <c r="B7" s="113">
        <v>17102.014000000003</v>
      </c>
      <c r="C7" s="28">
        <f>C8+C27+C38+C47+C55+C70+C77+C94</f>
        <v>5518.1390000000001</v>
      </c>
      <c r="D7" s="9">
        <f t="shared" ref="D7:D38" si="0">C7/B7*100</f>
        <v>32.266018493494386</v>
      </c>
      <c r="E7" s="28">
        <v>9854</v>
      </c>
      <c r="F7" s="10">
        <f>C7-E7</f>
        <v>-4335.8609999999999</v>
      </c>
    </row>
    <row r="8" spans="1:6" s="23" customFormat="1" ht="15" x14ac:dyDescent="0.25">
      <c r="A8" s="68" t="s">
        <v>1</v>
      </c>
      <c r="B8" s="14">
        <v>3843.1909999999993</v>
      </c>
      <c r="C8" s="30">
        <f>SUM(C9:C25)</f>
        <v>399.529</v>
      </c>
      <c r="D8" s="13">
        <f t="shared" si="0"/>
        <v>10.395762271508236</v>
      </c>
      <c r="E8" s="30">
        <v>3130</v>
      </c>
      <c r="F8" s="15">
        <f t="shared" ref="F8:F71" si="1">C8-E8</f>
        <v>-2730.471</v>
      </c>
    </row>
    <row r="9" spans="1:6" x14ac:dyDescent="0.2">
      <c r="A9" s="69" t="s">
        <v>2</v>
      </c>
      <c r="B9" s="114">
        <v>418.09999999999997</v>
      </c>
      <c r="C9" s="33">
        <v>141.80000000000001</v>
      </c>
      <c r="D9" s="17">
        <f t="shared" si="0"/>
        <v>33.915331260464008</v>
      </c>
      <c r="E9" s="33">
        <v>373.7</v>
      </c>
      <c r="F9" s="19">
        <f t="shared" si="1"/>
        <v>-231.89999999999998</v>
      </c>
    </row>
    <row r="10" spans="1:6" x14ac:dyDescent="0.2">
      <c r="A10" s="69" t="s">
        <v>3</v>
      </c>
      <c r="B10" s="114">
        <v>201.70000000000002</v>
      </c>
      <c r="C10" s="33">
        <v>8.6720000000000006</v>
      </c>
      <c r="D10" s="17">
        <f t="shared" si="0"/>
        <v>4.2994546355974217</v>
      </c>
      <c r="E10" s="33">
        <v>188.1</v>
      </c>
      <c r="F10" s="19">
        <f t="shared" si="1"/>
        <v>-179.428</v>
      </c>
    </row>
    <row r="11" spans="1:6" hidden="1" x14ac:dyDescent="0.2">
      <c r="A11" s="69" t="s">
        <v>4</v>
      </c>
      <c r="B11" s="114">
        <v>31.3</v>
      </c>
      <c r="C11" s="33"/>
      <c r="D11" s="17">
        <f t="shared" si="0"/>
        <v>0</v>
      </c>
      <c r="E11" s="33">
        <v>0.5</v>
      </c>
      <c r="F11" s="19">
        <f t="shared" si="1"/>
        <v>-0.5</v>
      </c>
    </row>
    <row r="12" spans="1:6" x14ac:dyDescent="0.2">
      <c r="A12" s="69" t="s">
        <v>5</v>
      </c>
      <c r="B12" s="114">
        <v>720.5</v>
      </c>
      <c r="C12" s="33">
        <v>7.2</v>
      </c>
      <c r="D12" s="17">
        <f t="shared" si="0"/>
        <v>0.99930603747397651</v>
      </c>
      <c r="E12" s="33">
        <v>604</v>
      </c>
      <c r="F12" s="19">
        <f t="shared" si="1"/>
        <v>-596.79999999999995</v>
      </c>
    </row>
    <row r="13" spans="1:6" hidden="1" x14ac:dyDescent="0.2">
      <c r="A13" s="69" t="s">
        <v>6</v>
      </c>
      <c r="B13" s="114">
        <v>19.8</v>
      </c>
      <c r="C13" s="33"/>
      <c r="D13" s="17">
        <f t="shared" si="0"/>
        <v>0</v>
      </c>
      <c r="E13" s="33"/>
      <c r="F13" s="19">
        <f t="shared" si="1"/>
        <v>0</v>
      </c>
    </row>
    <row r="14" spans="1:6" x14ac:dyDescent="0.2">
      <c r="A14" s="69" t="s">
        <v>7</v>
      </c>
      <c r="B14" s="114">
        <v>45.4</v>
      </c>
      <c r="C14" s="33">
        <v>0.9</v>
      </c>
      <c r="D14" s="17">
        <f t="shared" si="0"/>
        <v>1.9823788546255507</v>
      </c>
      <c r="E14" s="33">
        <v>10</v>
      </c>
      <c r="F14" s="19">
        <f t="shared" si="1"/>
        <v>-9.1</v>
      </c>
    </row>
    <row r="15" spans="1:6" hidden="1" x14ac:dyDescent="0.2">
      <c r="A15" s="69" t="s">
        <v>8</v>
      </c>
      <c r="B15" s="114">
        <v>2.2909999999999999</v>
      </c>
      <c r="C15" s="33"/>
      <c r="D15" s="17">
        <f t="shared" si="0"/>
        <v>0</v>
      </c>
      <c r="E15" s="33"/>
      <c r="F15" s="19">
        <f t="shared" si="1"/>
        <v>0</v>
      </c>
    </row>
    <row r="16" spans="1:6" x14ac:dyDescent="0.2">
      <c r="A16" s="69" t="s">
        <v>9</v>
      </c>
      <c r="B16" s="114">
        <v>500.1</v>
      </c>
      <c r="C16" s="33">
        <v>183.7</v>
      </c>
      <c r="D16" s="17">
        <f t="shared" si="0"/>
        <v>36.732653469306136</v>
      </c>
      <c r="E16" s="33">
        <v>507.9</v>
      </c>
      <c r="F16" s="19">
        <f t="shared" si="1"/>
        <v>-324.2</v>
      </c>
    </row>
    <row r="17" spans="1:6" hidden="1" x14ac:dyDescent="0.2">
      <c r="A17" s="69" t="s">
        <v>10</v>
      </c>
      <c r="B17" s="114">
        <v>357.6</v>
      </c>
      <c r="C17" s="33"/>
      <c r="D17" s="17">
        <f t="shared" si="0"/>
        <v>0</v>
      </c>
      <c r="E17" s="33">
        <v>355</v>
      </c>
      <c r="F17" s="19">
        <f t="shared" si="1"/>
        <v>-355</v>
      </c>
    </row>
    <row r="18" spans="1:6" hidden="1" x14ac:dyDescent="0.2">
      <c r="A18" s="69" t="s">
        <v>11</v>
      </c>
      <c r="B18" s="114">
        <v>75.099999999999994</v>
      </c>
      <c r="C18" s="33"/>
      <c r="D18" s="17">
        <f t="shared" si="0"/>
        <v>0</v>
      </c>
      <c r="E18" s="33"/>
      <c r="F18" s="19">
        <f t="shared" si="1"/>
        <v>0</v>
      </c>
    </row>
    <row r="19" spans="1:6" x14ac:dyDescent="0.2">
      <c r="A19" s="69" t="s">
        <v>12</v>
      </c>
      <c r="B19" s="114">
        <v>425.1</v>
      </c>
      <c r="C19" s="33">
        <v>30.33</v>
      </c>
      <c r="D19" s="17">
        <f t="shared" si="0"/>
        <v>7.134791813690895</v>
      </c>
      <c r="E19" s="33">
        <v>402.8</v>
      </c>
      <c r="F19" s="19">
        <f t="shared" si="1"/>
        <v>-372.47</v>
      </c>
    </row>
    <row r="20" spans="1:6" x14ac:dyDescent="0.2">
      <c r="A20" s="69" t="s">
        <v>13</v>
      </c>
      <c r="B20" s="114">
        <v>294.2</v>
      </c>
      <c r="C20" s="33">
        <v>11.8</v>
      </c>
      <c r="D20" s="17">
        <f t="shared" si="0"/>
        <v>4.0108769544527538</v>
      </c>
      <c r="E20" s="33">
        <v>206.3</v>
      </c>
      <c r="F20" s="19">
        <f t="shared" si="1"/>
        <v>-194.5</v>
      </c>
    </row>
    <row r="21" spans="1:6" hidden="1" x14ac:dyDescent="0.2">
      <c r="A21" s="69" t="s">
        <v>14</v>
      </c>
      <c r="B21" s="114">
        <v>52</v>
      </c>
      <c r="C21" s="33"/>
      <c r="D21" s="17">
        <f t="shared" si="0"/>
        <v>0</v>
      </c>
      <c r="E21" s="33">
        <v>19.899999999999999</v>
      </c>
      <c r="F21" s="19">
        <f t="shared" si="1"/>
        <v>-19.899999999999999</v>
      </c>
    </row>
    <row r="22" spans="1:6" x14ac:dyDescent="0.2">
      <c r="A22" s="69" t="s">
        <v>15</v>
      </c>
      <c r="B22" s="114">
        <v>437.5</v>
      </c>
      <c r="C22" s="33">
        <v>3.827</v>
      </c>
      <c r="D22" s="17">
        <f t="shared" si="0"/>
        <v>0.87474285714285704</v>
      </c>
      <c r="E22" s="33">
        <v>313.3</v>
      </c>
      <c r="F22" s="19">
        <f t="shared" si="1"/>
        <v>-309.47300000000001</v>
      </c>
    </row>
    <row r="23" spans="1:6" hidden="1" x14ac:dyDescent="0.2">
      <c r="A23" s="69" t="s">
        <v>16</v>
      </c>
      <c r="B23" s="114">
        <v>7.2</v>
      </c>
      <c r="C23" s="33"/>
      <c r="D23" s="17">
        <f t="shared" si="0"/>
        <v>0</v>
      </c>
      <c r="E23" s="33"/>
      <c r="F23" s="19">
        <f t="shared" si="1"/>
        <v>0</v>
      </c>
    </row>
    <row r="24" spans="1:6" x14ac:dyDescent="0.2">
      <c r="A24" s="69" t="s">
        <v>17</v>
      </c>
      <c r="B24" s="114">
        <v>247.5</v>
      </c>
      <c r="C24" s="33">
        <v>11.3</v>
      </c>
      <c r="D24" s="17">
        <f t="shared" si="0"/>
        <v>4.5656565656565657</v>
      </c>
      <c r="E24" s="33">
        <v>148.5</v>
      </c>
      <c r="F24" s="19">
        <f t="shared" si="1"/>
        <v>-137.19999999999999</v>
      </c>
    </row>
    <row r="25" spans="1:6" hidden="1" x14ac:dyDescent="0.2">
      <c r="A25" s="69" t="s">
        <v>18</v>
      </c>
      <c r="B25" s="114">
        <v>7.8</v>
      </c>
      <c r="C25" s="33"/>
      <c r="D25" s="17">
        <f t="shared" si="0"/>
        <v>0</v>
      </c>
      <c r="E25" s="33"/>
      <c r="F25" s="19">
        <f t="shared" si="1"/>
        <v>0</v>
      </c>
    </row>
    <row r="26" spans="1:6" hidden="1" x14ac:dyDescent="0.2">
      <c r="A26" s="69"/>
      <c r="B26" s="114"/>
      <c r="C26" s="33"/>
      <c r="D26" s="17" t="e">
        <f t="shared" si="0"/>
        <v>#DIV/0!</v>
      </c>
      <c r="E26" s="33"/>
      <c r="F26" s="19">
        <f t="shared" si="1"/>
        <v>0</v>
      </c>
    </row>
    <row r="27" spans="1:6" s="23" customFormat="1" ht="15" x14ac:dyDescent="0.25">
      <c r="A27" s="68" t="s">
        <v>19</v>
      </c>
      <c r="B27" s="14">
        <v>52.5</v>
      </c>
      <c r="C27" s="30">
        <f>SUM(C28:C37)-C31</f>
        <v>27.1</v>
      </c>
      <c r="D27" s="13">
        <f t="shared" si="0"/>
        <v>51.61904761904762</v>
      </c>
      <c r="E27" s="30">
        <v>61.9</v>
      </c>
      <c r="F27" s="15">
        <f t="shared" si="1"/>
        <v>-34.799999999999997</v>
      </c>
    </row>
    <row r="28" spans="1:6" hidden="1" x14ac:dyDescent="0.2">
      <c r="A28" s="69" t="s">
        <v>20</v>
      </c>
      <c r="B28" s="114">
        <v>0</v>
      </c>
      <c r="C28" s="33"/>
      <c r="D28" s="17" t="e">
        <f t="shared" si="0"/>
        <v>#DIV/0!</v>
      </c>
      <c r="E28" s="33"/>
      <c r="F28" s="19">
        <f t="shared" si="1"/>
        <v>0</v>
      </c>
    </row>
    <row r="29" spans="1:6" hidden="1" x14ac:dyDescent="0.2">
      <c r="A29" s="69" t="s">
        <v>21</v>
      </c>
      <c r="B29" s="114">
        <v>0.03</v>
      </c>
      <c r="C29" s="33"/>
      <c r="D29" s="17">
        <f t="shared" si="0"/>
        <v>0</v>
      </c>
      <c r="E29" s="33"/>
      <c r="F29" s="19">
        <f t="shared" si="1"/>
        <v>0</v>
      </c>
    </row>
    <row r="30" spans="1:6" hidden="1" x14ac:dyDescent="0.2">
      <c r="A30" s="69" t="s">
        <v>22</v>
      </c>
      <c r="B30" s="114"/>
      <c r="C30" s="33"/>
      <c r="D30" s="17" t="e">
        <f t="shared" si="0"/>
        <v>#DIV/0!</v>
      </c>
      <c r="E30" s="33"/>
      <c r="F30" s="19">
        <f t="shared" si="1"/>
        <v>0</v>
      </c>
    </row>
    <row r="31" spans="1:6" hidden="1" x14ac:dyDescent="0.2">
      <c r="A31" s="69" t="s">
        <v>23</v>
      </c>
      <c r="B31" s="114">
        <v>0</v>
      </c>
      <c r="C31" s="33"/>
      <c r="D31" s="17" t="e">
        <f t="shared" si="0"/>
        <v>#DIV/0!</v>
      </c>
      <c r="E31" s="33"/>
      <c r="F31" s="19">
        <f t="shared" si="1"/>
        <v>0</v>
      </c>
    </row>
    <row r="32" spans="1:6" hidden="1" x14ac:dyDescent="0.2">
      <c r="A32" s="69" t="s">
        <v>24</v>
      </c>
      <c r="B32" s="114">
        <v>2.7</v>
      </c>
      <c r="C32" s="33"/>
      <c r="D32" s="17">
        <f t="shared" si="0"/>
        <v>0</v>
      </c>
      <c r="E32" s="33"/>
      <c r="F32" s="19">
        <f t="shared" si="1"/>
        <v>0</v>
      </c>
    </row>
    <row r="33" spans="1:6" x14ac:dyDescent="0.2">
      <c r="A33" s="69" t="s">
        <v>25</v>
      </c>
      <c r="B33" s="114">
        <v>26.5</v>
      </c>
      <c r="C33" s="33">
        <v>26.5</v>
      </c>
      <c r="D33" s="33">
        <f t="shared" si="0"/>
        <v>100</v>
      </c>
      <c r="E33" s="33">
        <v>61.9</v>
      </c>
      <c r="F33" s="19">
        <f t="shared" si="1"/>
        <v>-35.4</v>
      </c>
    </row>
    <row r="34" spans="1:6" hidden="1" x14ac:dyDescent="0.2">
      <c r="A34" s="69" t="s">
        <v>26</v>
      </c>
      <c r="B34" s="114">
        <v>4.9000000000000004</v>
      </c>
      <c r="C34" s="33"/>
      <c r="D34" s="17">
        <f t="shared" si="0"/>
        <v>0</v>
      </c>
      <c r="E34" s="33"/>
      <c r="F34" s="19">
        <f t="shared" si="1"/>
        <v>0</v>
      </c>
    </row>
    <row r="35" spans="1:6" hidden="1" x14ac:dyDescent="0.2">
      <c r="A35" s="69" t="s">
        <v>27</v>
      </c>
      <c r="B35" s="114"/>
      <c r="C35" s="33"/>
      <c r="D35" s="17" t="e">
        <f t="shared" si="0"/>
        <v>#DIV/0!</v>
      </c>
      <c r="E35" s="33"/>
      <c r="F35" s="19">
        <f t="shared" si="1"/>
        <v>0</v>
      </c>
    </row>
    <row r="36" spans="1:6" x14ac:dyDescent="0.2">
      <c r="A36" s="69" t="s">
        <v>28</v>
      </c>
      <c r="B36" s="114">
        <v>2.4</v>
      </c>
      <c r="C36" s="33">
        <v>0.3</v>
      </c>
      <c r="D36" s="17">
        <f t="shared" si="0"/>
        <v>12.5</v>
      </c>
      <c r="E36" s="33"/>
      <c r="F36" s="19">
        <f t="shared" si="1"/>
        <v>0.3</v>
      </c>
    </row>
    <row r="37" spans="1:6" x14ac:dyDescent="0.2">
      <c r="A37" s="69" t="s">
        <v>29</v>
      </c>
      <c r="B37" s="114">
        <v>16</v>
      </c>
      <c r="C37" s="33">
        <v>0.3</v>
      </c>
      <c r="D37" s="17">
        <f t="shared" si="0"/>
        <v>1.875</v>
      </c>
      <c r="E37" s="33"/>
      <c r="F37" s="19">
        <f t="shared" si="1"/>
        <v>0.3</v>
      </c>
    </row>
    <row r="38" spans="1:6" s="23" customFormat="1" ht="15" x14ac:dyDescent="0.25">
      <c r="A38" s="68" t="s">
        <v>30</v>
      </c>
      <c r="B38" s="14">
        <v>6209.4630000000006</v>
      </c>
      <c r="C38" s="30">
        <f>SUM(C39:C46)</f>
        <v>3894.6020000000003</v>
      </c>
      <c r="D38" s="30">
        <f t="shared" si="0"/>
        <v>62.720431702387145</v>
      </c>
      <c r="E38" s="30">
        <v>4755.6000000000004</v>
      </c>
      <c r="F38" s="15">
        <f t="shared" si="1"/>
        <v>-860.99800000000005</v>
      </c>
    </row>
    <row r="39" spans="1:6" ht="13.15" customHeight="1" x14ac:dyDescent="0.2">
      <c r="A39" s="69" t="s">
        <v>31</v>
      </c>
      <c r="B39" s="114">
        <v>96.8</v>
      </c>
      <c r="C39" s="33">
        <v>96.8</v>
      </c>
      <c r="D39" s="33">
        <f t="shared" ref="D39:D70" si="2">C39/B39*100</f>
        <v>100</v>
      </c>
      <c r="E39" s="33">
        <v>88</v>
      </c>
      <c r="F39" s="19">
        <f t="shared" si="1"/>
        <v>8.7999999999999972</v>
      </c>
    </row>
    <row r="40" spans="1:6" x14ac:dyDescent="0.2">
      <c r="A40" s="69" t="s">
        <v>32</v>
      </c>
      <c r="B40" s="114">
        <v>186</v>
      </c>
      <c r="C40" s="33">
        <v>60.4</v>
      </c>
      <c r="D40" s="17">
        <f t="shared" si="2"/>
        <v>32.473118279569889</v>
      </c>
      <c r="E40" s="33">
        <v>52.3</v>
      </c>
      <c r="F40" s="19">
        <f t="shared" si="1"/>
        <v>8.1000000000000014</v>
      </c>
    </row>
    <row r="41" spans="1:6" x14ac:dyDescent="0.2">
      <c r="A41" s="69" t="s">
        <v>33</v>
      </c>
      <c r="B41" s="114">
        <v>441.5</v>
      </c>
      <c r="C41" s="33">
        <v>372.50200000000001</v>
      </c>
      <c r="D41" s="33">
        <f t="shared" si="2"/>
        <v>84.371913929784824</v>
      </c>
      <c r="E41" s="33">
        <v>407.3</v>
      </c>
      <c r="F41" s="19">
        <f t="shared" si="1"/>
        <v>-34.798000000000002</v>
      </c>
    </row>
    <row r="42" spans="1:6" x14ac:dyDescent="0.2">
      <c r="A42" s="69" t="s">
        <v>34</v>
      </c>
      <c r="B42" s="114">
        <v>1568</v>
      </c>
      <c r="C42" s="33">
        <v>1568</v>
      </c>
      <c r="D42" s="33">
        <f t="shared" si="2"/>
        <v>100</v>
      </c>
      <c r="E42" s="33">
        <v>1558.6</v>
      </c>
      <c r="F42" s="19">
        <f t="shared" si="1"/>
        <v>9.4000000000000909</v>
      </c>
    </row>
    <row r="43" spans="1:6" hidden="1" x14ac:dyDescent="0.2">
      <c r="A43" s="69" t="s">
        <v>35</v>
      </c>
      <c r="B43" s="114">
        <v>2.2999999999999998</v>
      </c>
      <c r="C43" s="33"/>
      <c r="D43" s="17">
        <f t="shared" si="2"/>
        <v>0</v>
      </c>
      <c r="E43" s="33"/>
      <c r="F43" s="19">
        <f t="shared" si="1"/>
        <v>0</v>
      </c>
    </row>
    <row r="44" spans="1:6" x14ac:dyDescent="0.2">
      <c r="A44" s="69" t="s">
        <v>36</v>
      </c>
      <c r="B44" s="114">
        <v>1436</v>
      </c>
      <c r="C44" s="33">
        <v>220</v>
      </c>
      <c r="D44" s="17">
        <f t="shared" si="2"/>
        <v>15.32033426183844</v>
      </c>
      <c r="E44" s="33">
        <v>469.3</v>
      </c>
      <c r="F44" s="19">
        <f t="shared" si="1"/>
        <v>-249.3</v>
      </c>
    </row>
    <row r="45" spans="1:6" x14ac:dyDescent="0.2">
      <c r="A45" s="69" t="s">
        <v>37</v>
      </c>
      <c r="B45" s="114">
        <v>2478.1</v>
      </c>
      <c r="C45" s="33">
        <v>1576.9</v>
      </c>
      <c r="D45" s="33">
        <f t="shared" si="2"/>
        <v>63.633428836608694</v>
      </c>
      <c r="E45" s="33">
        <v>2180.1</v>
      </c>
      <c r="F45" s="19">
        <f t="shared" si="1"/>
        <v>-603.19999999999982</v>
      </c>
    </row>
    <row r="46" spans="1:6" hidden="1" x14ac:dyDescent="0.2">
      <c r="A46" s="69" t="s">
        <v>38</v>
      </c>
      <c r="B46" s="114">
        <v>0.76300000000000001</v>
      </c>
      <c r="C46" s="33"/>
      <c r="D46" s="17">
        <f t="shared" si="2"/>
        <v>0</v>
      </c>
      <c r="E46" s="33">
        <v>0.5</v>
      </c>
      <c r="F46" s="19">
        <f t="shared" si="1"/>
        <v>-0.5</v>
      </c>
    </row>
    <row r="47" spans="1:6" s="23" customFormat="1" ht="15" x14ac:dyDescent="0.25">
      <c r="A47" s="68" t="s">
        <v>39</v>
      </c>
      <c r="B47" s="115">
        <v>2279.6000000000004</v>
      </c>
      <c r="C47" s="30">
        <f>SUM(C48:C54)</f>
        <v>1169.4989999999998</v>
      </c>
      <c r="D47" s="13">
        <f t="shared" si="2"/>
        <v>51.302816283558506</v>
      </c>
      <c r="E47" s="30">
        <v>1370</v>
      </c>
      <c r="F47" s="15">
        <f t="shared" si="1"/>
        <v>-200.5010000000002</v>
      </c>
    </row>
    <row r="48" spans="1:6" hidden="1" x14ac:dyDescent="0.2">
      <c r="A48" s="69" t="s">
        <v>40</v>
      </c>
      <c r="B48" s="114">
        <v>90.6</v>
      </c>
      <c r="C48" s="33"/>
      <c r="D48" s="17">
        <f t="shared" si="2"/>
        <v>0</v>
      </c>
      <c r="E48" s="33">
        <v>24</v>
      </c>
      <c r="F48" s="19">
        <f t="shared" si="1"/>
        <v>-24</v>
      </c>
    </row>
    <row r="49" spans="1:25" x14ac:dyDescent="0.2">
      <c r="A49" s="69" t="s">
        <v>41</v>
      </c>
      <c r="B49" s="114">
        <v>24.6</v>
      </c>
      <c r="C49" s="33">
        <v>10</v>
      </c>
      <c r="D49" s="17">
        <f t="shared" si="2"/>
        <v>40.650406504065039</v>
      </c>
      <c r="E49" s="33">
        <v>8</v>
      </c>
      <c r="F49" s="19">
        <f t="shared" si="1"/>
        <v>2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56" customFormat="1" x14ac:dyDescent="0.2">
      <c r="A50" s="69" t="s">
        <v>42</v>
      </c>
      <c r="B50" s="116">
        <v>39.799999999999997</v>
      </c>
      <c r="C50" s="54">
        <v>17.899999999999999</v>
      </c>
      <c r="D50" s="17">
        <f t="shared" si="2"/>
        <v>44.9748743718593</v>
      </c>
      <c r="E50" s="54">
        <v>25.9</v>
      </c>
      <c r="F50" s="19">
        <f t="shared" si="1"/>
        <v>-8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x14ac:dyDescent="0.2">
      <c r="A51" s="69" t="s">
        <v>43</v>
      </c>
      <c r="B51" s="114">
        <v>15.1</v>
      </c>
      <c r="C51" s="39">
        <v>12.978</v>
      </c>
      <c r="D51" s="39">
        <f>C51/B51*100</f>
        <v>85.94701986754967</v>
      </c>
      <c r="E51" s="39">
        <v>10.3</v>
      </c>
      <c r="F51" s="19">
        <f t="shared" si="1"/>
        <v>2.677999999999999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x14ac:dyDescent="0.2">
      <c r="A52" s="69" t="s">
        <v>44</v>
      </c>
      <c r="B52" s="114">
        <v>29.4</v>
      </c>
      <c r="C52" s="33">
        <v>16.899999999999999</v>
      </c>
      <c r="D52" s="17">
        <f t="shared" si="2"/>
        <v>57.482993197278908</v>
      </c>
      <c r="E52" s="33">
        <v>17.100000000000001</v>
      </c>
      <c r="F52" s="19">
        <f t="shared" si="1"/>
        <v>-0.20000000000000284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x14ac:dyDescent="0.2">
      <c r="A53" s="69" t="s">
        <v>45</v>
      </c>
      <c r="B53" s="114">
        <v>128.5</v>
      </c>
      <c r="C53" s="33">
        <v>49.621000000000002</v>
      </c>
      <c r="D53" s="17">
        <f t="shared" si="2"/>
        <v>38.615564202334632</v>
      </c>
      <c r="E53" s="33">
        <v>48.2</v>
      </c>
      <c r="F53" s="19">
        <f t="shared" si="1"/>
        <v>1.4209999999999994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x14ac:dyDescent="0.2">
      <c r="A54" s="90" t="s">
        <v>46</v>
      </c>
      <c r="B54" s="18">
        <v>1951.6000000000001</v>
      </c>
      <c r="C54" s="33">
        <v>1062.0999999999999</v>
      </c>
      <c r="D54" s="17">
        <f t="shared" si="2"/>
        <v>54.422012707522029</v>
      </c>
      <c r="E54" s="33">
        <v>1236.5</v>
      </c>
      <c r="F54" s="19">
        <f t="shared" si="1"/>
        <v>-174.40000000000009</v>
      </c>
    </row>
    <row r="55" spans="1:25" s="23" customFormat="1" ht="15" x14ac:dyDescent="0.25">
      <c r="A55" s="68" t="s">
        <v>47</v>
      </c>
      <c r="B55" s="115">
        <v>4336.5</v>
      </c>
      <c r="C55" s="30">
        <f>SUM(C56:C69)</f>
        <v>27.409000000000002</v>
      </c>
      <c r="D55" s="13">
        <f t="shared" si="2"/>
        <v>0.63205349936584809</v>
      </c>
      <c r="E55" s="30">
        <v>536.5</v>
      </c>
      <c r="F55" s="15">
        <f t="shared" si="1"/>
        <v>-509.09100000000001</v>
      </c>
    </row>
    <row r="56" spans="1:25" hidden="1" x14ac:dyDescent="0.2">
      <c r="A56" s="69" t="s">
        <v>48</v>
      </c>
      <c r="B56" s="114">
        <v>450.29999999999995</v>
      </c>
      <c r="C56" s="33"/>
      <c r="D56" s="17">
        <f t="shared" si="2"/>
        <v>0</v>
      </c>
      <c r="E56" s="33"/>
      <c r="F56" s="19">
        <f t="shared" si="1"/>
        <v>0</v>
      </c>
    </row>
    <row r="57" spans="1:25" hidden="1" x14ac:dyDescent="0.2">
      <c r="A57" s="69" t="s">
        <v>49</v>
      </c>
      <c r="B57" s="114">
        <v>30.5</v>
      </c>
      <c r="C57" s="33"/>
      <c r="D57" s="17">
        <f t="shared" si="2"/>
        <v>0</v>
      </c>
      <c r="E57" s="33"/>
      <c r="F57" s="19">
        <f t="shared" si="1"/>
        <v>0</v>
      </c>
    </row>
    <row r="58" spans="1:25" hidden="1" x14ac:dyDescent="0.2">
      <c r="A58" s="69" t="s">
        <v>50</v>
      </c>
      <c r="B58" s="114">
        <v>172.6</v>
      </c>
      <c r="C58" s="33"/>
      <c r="D58" s="17">
        <f t="shared" si="2"/>
        <v>0</v>
      </c>
      <c r="E58" s="33">
        <v>145</v>
      </c>
      <c r="F58" s="19">
        <f t="shared" si="1"/>
        <v>-145</v>
      </c>
    </row>
    <row r="59" spans="1:25" x14ac:dyDescent="0.2">
      <c r="A59" s="69" t="s">
        <v>51</v>
      </c>
      <c r="B59" s="114">
        <v>502.2</v>
      </c>
      <c r="C59" s="33">
        <v>15.4</v>
      </c>
      <c r="D59" s="17">
        <f t="shared" si="2"/>
        <v>3.0665073675826364</v>
      </c>
      <c r="E59" s="33">
        <v>5.3</v>
      </c>
      <c r="F59" s="19">
        <f t="shared" si="1"/>
        <v>10.100000000000001</v>
      </c>
    </row>
    <row r="60" spans="1:25" hidden="1" x14ac:dyDescent="0.2">
      <c r="A60" s="69" t="s">
        <v>52</v>
      </c>
      <c r="B60" s="114">
        <v>67.7</v>
      </c>
      <c r="C60" s="33"/>
      <c r="D60" s="17">
        <f t="shared" si="2"/>
        <v>0</v>
      </c>
      <c r="E60" s="33"/>
      <c r="F60" s="19">
        <f t="shared" si="1"/>
        <v>0</v>
      </c>
    </row>
    <row r="61" spans="1:25" x14ac:dyDescent="0.2">
      <c r="A61" s="69" t="s">
        <v>53</v>
      </c>
      <c r="B61" s="114">
        <v>76.599999999999994</v>
      </c>
      <c r="C61" s="33">
        <v>1.2</v>
      </c>
      <c r="D61" s="17">
        <f t="shared" si="2"/>
        <v>1.5665796344647522</v>
      </c>
      <c r="E61" s="33">
        <v>4</v>
      </c>
      <c r="F61" s="19">
        <f t="shared" si="1"/>
        <v>-2.8</v>
      </c>
    </row>
    <row r="62" spans="1:25" hidden="1" x14ac:dyDescent="0.2">
      <c r="A62" s="69" t="s">
        <v>54</v>
      </c>
      <c r="B62" s="114">
        <v>26.8</v>
      </c>
      <c r="C62" s="33"/>
      <c r="D62" s="17">
        <f t="shared" si="2"/>
        <v>0</v>
      </c>
      <c r="E62" s="33"/>
      <c r="F62" s="19">
        <f t="shared" si="1"/>
        <v>0</v>
      </c>
    </row>
    <row r="63" spans="1:25" hidden="1" x14ac:dyDescent="0.2">
      <c r="A63" s="69" t="s">
        <v>55</v>
      </c>
      <c r="B63" s="114">
        <v>77.8</v>
      </c>
      <c r="C63" s="33"/>
      <c r="D63" s="17">
        <f t="shared" si="2"/>
        <v>0</v>
      </c>
      <c r="E63" s="33"/>
      <c r="F63" s="19">
        <f t="shared" si="1"/>
        <v>0</v>
      </c>
    </row>
    <row r="64" spans="1:25" x14ac:dyDescent="0.2">
      <c r="A64" s="69" t="s">
        <v>56</v>
      </c>
      <c r="B64" s="114">
        <v>204.4</v>
      </c>
      <c r="C64" s="33">
        <v>1.3</v>
      </c>
      <c r="D64" s="17">
        <f t="shared" si="2"/>
        <v>0.63600782778864962</v>
      </c>
      <c r="E64" s="33">
        <v>32.700000000000003</v>
      </c>
      <c r="F64" s="19">
        <f t="shared" si="1"/>
        <v>-31.400000000000002</v>
      </c>
    </row>
    <row r="65" spans="1:6" hidden="1" x14ac:dyDescent="0.2">
      <c r="A65" s="69" t="s">
        <v>57</v>
      </c>
      <c r="B65" s="114">
        <v>629.20000000000005</v>
      </c>
      <c r="C65" s="33"/>
      <c r="D65" s="17">
        <f t="shared" si="2"/>
        <v>0</v>
      </c>
      <c r="E65" s="33"/>
      <c r="F65" s="19">
        <f t="shared" si="1"/>
        <v>0</v>
      </c>
    </row>
    <row r="66" spans="1:6" x14ac:dyDescent="0.2">
      <c r="A66" s="69" t="s">
        <v>58</v>
      </c>
      <c r="B66" s="114">
        <v>333</v>
      </c>
      <c r="C66" s="33">
        <v>1.7</v>
      </c>
      <c r="D66" s="17">
        <f t="shared" si="2"/>
        <v>0.51051051051051044</v>
      </c>
      <c r="E66" s="33">
        <v>190.2</v>
      </c>
      <c r="F66" s="19">
        <f t="shared" si="1"/>
        <v>-188.5</v>
      </c>
    </row>
    <row r="67" spans="1:6" hidden="1" x14ac:dyDescent="0.2">
      <c r="A67" s="69" t="s">
        <v>59</v>
      </c>
      <c r="B67" s="114">
        <v>385.4</v>
      </c>
      <c r="C67" s="33"/>
      <c r="D67" s="17">
        <f t="shared" si="2"/>
        <v>0</v>
      </c>
      <c r="E67" s="33"/>
      <c r="F67" s="19">
        <f t="shared" si="1"/>
        <v>0</v>
      </c>
    </row>
    <row r="68" spans="1:6" x14ac:dyDescent="0.2">
      <c r="A68" s="69" t="s">
        <v>60</v>
      </c>
      <c r="B68" s="114">
        <v>1090.2</v>
      </c>
      <c r="C68" s="33">
        <v>6.35</v>
      </c>
      <c r="D68" s="17">
        <f t="shared" si="2"/>
        <v>0.58246193359016685</v>
      </c>
      <c r="E68" s="33">
        <v>116.9</v>
      </c>
      <c r="F68" s="19">
        <f t="shared" si="1"/>
        <v>-110.55000000000001</v>
      </c>
    </row>
    <row r="69" spans="1:6" s="23" customFormat="1" ht="15" x14ac:dyDescent="0.25">
      <c r="A69" s="71" t="s">
        <v>61</v>
      </c>
      <c r="B69" s="111">
        <v>289.8</v>
      </c>
      <c r="C69" s="43">
        <v>1.4590000000000001</v>
      </c>
      <c r="D69" s="25">
        <f t="shared" si="2"/>
        <v>0.5034506556245687</v>
      </c>
      <c r="E69" s="43">
        <v>42.4</v>
      </c>
      <c r="F69" s="26">
        <f t="shared" si="1"/>
        <v>-40.940999999999995</v>
      </c>
    </row>
    <row r="70" spans="1:6" s="23" customFormat="1" ht="15" hidden="1" x14ac:dyDescent="0.25">
      <c r="A70" s="161" t="s">
        <v>62</v>
      </c>
      <c r="B70" s="162">
        <v>75.400000000000006</v>
      </c>
      <c r="C70" s="163">
        <f>SUM(C71:C76)-C74-C75</f>
        <v>0</v>
      </c>
      <c r="D70" s="164">
        <f t="shared" si="2"/>
        <v>0</v>
      </c>
      <c r="E70" s="163"/>
      <c r="F70" s="165">
        <f t="shared" si="1"/>
        <v>0</v>
      </c>
    </row>
    <row r="71" spans="1:6" hidden="1" x14ac:dyDescent="0.2">
      <c r="A71" s="69" t="s">
        <v>63</v>
      </c>
      <c r="B71" s="114">
        <v>28.4</v>
      </c>
      <c r="C71" s="33"/>
      <c r="D71" s="17">
        <f t="shared" ref="D71:D102" si="3">C71/B71*100</f>
        <v>0</v>
      </c>
      <c r="E71" s="33"/>
      <c r="F71" s="19">
        <f t="shared" si="1"/>
        <v>0</v>
      </c>
    </row>
    <row r="72" spans="1:6" hidden="1" x14ac:dyDescent="0.2">
      <c r="A72" s="69" t="s">
        <v>64</v>
      </c>
      <c r="B72" s="114">
        <v>9.8000000000000007</v>
      </c>
      <c r="C72" s="33"/>
      <c r="D72" s="17">
        <f t="shared" si="3"/>
        <v>0</v>
      </c>
      <c r="E72" s="33"/>
      <c r="F72" s="19">
        <f t="shared" ref="F72:F103" si="4">C72-E72</f>
        <v>0</v>
      </c>
    </row>
    <row r="73" spans="1:6" hidden="1" x14ac:dyDescent="0.2">
      <c r="A73" s="69" t="s">
        <v>65</v>
      </c>
      <c r="B73" s="114">
        <v>11.4</v>
      </c>
      <c r="C73" s="33"/>
      <c r="D73" s="17">
        <f t="shared" si="3"/>
        <v>0</v>
      </c>
      <c r="E73" s="33"/>
      <c r="F73" s="19">
        <f t="shared" si="4"/>
        <v>0</v>
      </c>
    </row>
    <row r="74" spans="1:6" hidden="1" x14ac:dyDescent="0.2">
      <c r="A74" s="69" t="s">
        <v>66</v>
      </c>
      <c r="B74" s="114">
        <v>0</v>
      </c>
      <c r="C74" s="33"/>
      <c r="D74" s="17" t="e">
        <f t="shared" si="3"/>
        <v>#DIV/0!</v>
      </c>
      <c r="E74" s="33"/>
      <c r="F74" s="19">
        <f t="shared" si="4"/>
        <v>0</v>
      </c>
    </row>
    <row r="75" spans="1:6" hidden="1" x14ac:dyDescent="0.2">
      <c r="A75" s="69" t="s">
        <v>67</v>
      </c>
      <c r="B75" s="114">
        <v>0</v>
      </c>
      <c r="C75" s="33"/>
      <c r="D75" s="17" t="e">
        <f t="shared" si="3"/>
        <v>#DIV/0!</v>
      </c>
      <c r="E75" s="33"/>
      <c r="F75" s="19">
        <f t="shared" si="4"/>
        <v>0</v>
      </c>
    </row>
    <row r="76" spans="1:6" s="23" customFormat="1" ht="15" hidden="1" x14ac:dyDescent="0.25">
      <c r="A76" s="69" t="s">
        <v>68</v>
      </c>
      <c r="B76" s="18">
        <v>25.799999999999997</v>
      </c>
      <c r="C76" s="30"/>
      <c r="D76" s="17">
        <f t="shared" si="3"/>
        <v>0</v>
      </c>
      <c r="E76" s="30"/>
      <c r="F76" s="19">
        <f t="shared" si="4"/>
        <v>0</v>
      </c>
    </row>
    <row r="77" spans="1:6" s="23" customFormat="1" ht="15" hidden="1" x14ac:dyDescent="0.25">
      <c r="A77" s="68" t="s">
        <v>69</v>
      </c>
      <c r="B77" s="115">
        <v>304.96000000000004</v>
      </c>
      <c r="C77" s="30">
        <f>SUM(C78:C93)-C84-C85-C87-C93</f>
        <v>0</v>
      </c>
      <c r="D77" s="13">
        <f t="shared" si="3"/>
        <v>0</v>
      </c>
      <c r="E77" s="30"/>
      <c r="F77" s="15">
        <f t="shared" si="4"/>
        <v>0</v>
      </c>
    </row>
    <row r="78" spans="1:6" hidden="1" x14ac:dyDescent="0.2">
      <c r="A78" s="69" t="s">
        <v>70</v>
      </c>
      <c r="B78" s="114">
        <v>0</v>
      </c>
      <c r="C78" s="33"/>
      <c r="D78" s="17" t="e">
        <f t="shared" si="3"/>
        <v>#DIV/0!</v>
      </c>
      <c r="E78" s="33"/>
      <c r="F78" s="19">
        <f t="shared" si="4"/>
        <v>0</v>
      </c>
    </row>
    <row r="79" spans="1:6" hidden="1" x14ac:dyDescent="0.2">
      <c r="A79" s="69" t="s">
        <v>71</v>
      </c>
      <c r="B79" s="114">
        <v>0</v>
      </c>
      <c r="C79" s="33"/>
      <c r="D79" s="17" t="e">
        <f t="shared" si="3"/>
        <v>#DIV/0!</v>
      </c>
      <c r="E79" s="33"/>
      <c r="F79" s="19">
        <f t="shared" si="4"/>
        <v>0</v>
      </c>
    </row>
    <row r="80" spans="1:6" hidden="1" x14ac:dyDescent="0.2">
      <c r="A80" s="69" t="s">
        <v>72</v>
      </c>
      <c r="B80" s="114">
        <v>0</v>
      </c>
      <c r="C80" s="33"/>
      <c r="D80" s="17" t="e">
        <f t="shared" si="3"/>
        <v>#DIV/0!</v>
      </c>
      <c r="E80" s="33"/>
      <c r="F80" s="19">
        <f t="shared" si="4"/>
        <v>0</v>
      </c>
    </row>
    <row r="81" spans="1:6" hidden="1" x14ac:dyDescent="0.2">
      <c r="A81" s="69" t="s">
        <v>73</v>
      </c>
      <c r="B81" s="114">
        <v>0</v>
      </c>
      <c r="C81" s="33"/>
      <c r="D81" s="17" t="e">
        <f t="shared" si="3"/>
        <v>#DIV/0!</v>
      </c>
      <c r="E81" s="33"/>
      <c r="F81" s="19">
        <f t="shared" si="4"/>
        <v>0</v>
      </c>
    </row>
    <row r="82" spans="1:6" hidden="1" x14ac:dyDescent="0.2">
      <c r="A82" s="69" t="s">
        <v>74</v>
      </c>
      <c r="B82" s="114">
        <v>160</v>
      </c>
      <c r="C82" s="33"/>
      <c r="D82" s="17">
        <f t="shared" si="3"/>
        <v>0</v>
      </c>
      <c r="E82" s="33"/>
      <c r="F82" s="19">
        <f t="shared" si="4"/>
        <v>0</v>
      </c>
    </row>
    <row r="83" spans="1:6" hidden="1" x14ac:dyDescent="0.2">
      <c r="A83" s="69" t="s">
        <v>75</v>
      </c>
      <c r="B83" s="114">
        <v>21.27</v>
      </c>
      <c r="C83" s="33"/>
      <c r="D83" s="17">
        <f t="shared" si="3"/>
        <v>0</v>
      </c>
      <c r="E83" s="33"/>
      <c r="F83" s="19">
        <f t="shared" si="4"/>
        <v>0</v>
      </c>
    </row>
    <row r="84" spans="1:6" hidden="1" x14ac:dyDescent="0.2">
      <c r="A84" s="69" t="s">
        <v>76</v>
      </c>
      <c r="B84" s="114">
        <v>0</v>
      </c>
      <c r="C84" s="33"/>
      <c r="D84" s="17" t="e">
        <f t="shared" si="3"/>
        <v>#DIV/0!</v>
      </c>
      <c r="E84" s="33"/>
      <c r="F84" s="19">
        <f t="shared" si="4"/>
        <v>0</v>
      </c>
    </row>
    <row r="85" spans="1:6" hidden="1" x14ac:dyDescent="0.2">
      <c r="A85" s="69" t="s">
        <v>77</v>
      </c>
      <c r="B85" s="114">
        <v>0</v>
      </c>
      <c r="C85" s="33"/>
      <c r="D85" s="17" t="e">
        <f t="shared" si="3"/>
        <v>#DIV/0!</v>
      </c>
      <c r="E85" s="33"/>
      <c r="F85" s="19">
        <f t="shared" si="4"/>
        <v>0</v>
      </c>
    </row>
    <row r="86" spans="1:6" hidden="1" x14ac:dyDescent="0.2">
      <c r="A86" s="69" t="s">
        <v>78</v>
      </c>
      <c r="B86" s="114">
        <v>1.7</v>
      </c>
      <c r="C86" s="33"/>
      <c r="D86" s="17">
        <f t="shared" si="3"/>
        <v>0</v>
      </c>
      <c r="E86" s="33"/>
      <c r="F86" s="19">
        <f t="shared" si="4"/>
        <v>0</v>
      </c>
    </row>
    <row r="87" spans="1:6" hidden="1" x14ac:dyDescent="0.2">
      <c r="A87" s="69" t="s">
        <v>79</v>
      </c>
      <c r="B87" s="114">
        <v>0</v>
      </c>
      <c r="C87" s="33"/>
      <c r="D87" s="17" t="e">
        <f t="shared" si="3"/>
        <v>#DIV/0!</v>
      </c>
      <c r="E87" s="33"/>
      <c r="F87" s="19">
        <f t="shared" si="4"/>
        <v>0</v>
      </c>
    </row>
    <row r="88" spans="1:6" hidden="1" x14ac:dyDescent="0.2">
      <c r="A88" s="69" t="s">
        <v>80</v>
      </c>
      <c r="B88" s="114">
        <v>45.7</v>
      </c>
      <c r="C88" s="33"/>
      <c r="D88" s="17">
        <f t="shared" si="3"/>
        <v>0</v>
      </c>
      <c r="E88" s="33"/>
      <c r="F88" s="19">
        <f t="shared" si="4"/>
        <v>0</v>
      </c>
    </row>
    <row r="89" spans="1:6" hidden="1" x14ac:dyDescent="0.2">
      <c r="A89" s="69" t="s">
        <v>81</v>
      </c>
      <c r="B89" s="114">
        <v>50.1</v>
      </c>
      <c r="C89" s="33"/>
      <c r="D89" s="17">
        <f t="shared" si="3"/>
        <v>0</v>
      </c>
      <c r="E89" s="33"/>
      <c r="F89" s="19">
        <f t="shared" si="4"/>
        <v>0</v>
      </c>
    </row>
    <row r="90" spans="1:6" hidden="1" x14ac:dyDescent="0.2">
      <c r="A90" s="69" t="s">
        <v>82</v>
      </c>
      <c r="B90" s="114">
        <v>15.1</v>
      </c>
      <c r="C90" s="33"/>
      <c r="D90" s="17">
        <f t="shared" si="3"/>
        <v>0</v>
      </c>
      <c r="E90" s="33"/>
      <c r="F90" s="19">
        <f t="shared" si="4"/>
        <v>0</v>
      </c>
    </row>
    <row r="91" spans="1:6" hidden="1" x14ac:dyDescent="0.2">
      <c r="A91" s="69" t="s">
        <v>83</v>
      </c>
      <c r="B91" s="114">
        <v>11.09</v>
      </c>
      <c r="C91" s="33"/>
      <c r="D91" s="17">
        <f t="shared" si="3"/>
        <v>0</v>
      </c>
      <c r="E91" s="33"/>
      <c r="F91" s="19">
        <f t="shared" si="4"/>
        <v>0</v>
      </c>
    </row>
    <row r="92" spans="1:6" hidden="1" x14ac:dyDescent="0.2">
      <c r="A92" s="69" t="s">
        <v>84</v>
      </c>
      <c r="B92" s="114">
        <v>0</v>
      </c>
      <c r="C92" s="33"/>
      <c r="D92" s="17" t="e">
        <f t="shared" si="3"/>
        <v>#DIV/0!</v>
      </c>
      <c r="E92" s="33"/>
      <c r="F92" s="19">
        <f t="shared" si="4"/>
        <v>0</v>
      </c>
    </row>
    <row r="93" spans="1:6" s="23" customFormat="1" ht="15" hidden="1" x14ac:dyDescent="0.25">
      <c r="A93" s="69" t="s">
        <v>85</v>
      </c>
      <c r="B93" s="14">
        <v>0</v>
      </c>
      <c r="C93" s="30"/>
      <c r="D93" s="17" t="e">
        <f t="shared" si="3"/>
        <v>#DIV/0!</v>
      </c>
      <c r="E93" s="30"/>
      <c r="F93" s="19">
        <f t="shared" si="4"/>
        <v>0</v>
      </c>
    </row>
    <row r="94" spans="1:6" s="23" customFormat="1" ht="15" hidden="1" x14ac:dyDescent="0.25">
      <c r="A94" s="68" t="s">
        <v>86</v>
      </c>
      <c r="B94" s="115">
        <v>0.4</v>
      </c>
      <c r="C94" s="30">
        <f>SUM(C95:C104)-C100</f>
        <v>0</v>
      </c>
      <c r="D94" s="13">
        <f t="shared" si="3"/>
        <v>0</v>
      </c>
      <c r="E94" s="35">
        <v>0.01</v>
      </c>
      <c r="F94" s="15">
        <f t="shared" si="4"/>
        <v>-0.01</v>
      </c>
    </row>
    <row r="95" spans="1:6" hidden="1" x14ac:dyDescent="0.2">
      <c r="A95" s="69" t="s">
        <v>87</v>
      </c>
      <c r="B95" s="114">
        <v>0</v>
      </c>
      <c r="C95" s="33"/>
      <c r="D95" s="17" t="e">
        <f t="shared" si="3"/>
        <v>#DIV/0!</v>
      </c>
      <c r="E95" s="33"/>
      <c r="F95" s="19">
        <f t="shared" si="4"/>
        <v>0</v>
      </c>
    </row>
    <row r="96" spans="1:6" hidden="1" x14ac:dyDescent="0.2">
      <c r="A96" s="71" t="s">
        <v>88</v>
      </c>
      <c r="B96" s="117">
        <v>0.4</v>
      </c>
      <c r="C96" s="43"/>
      <c r="D96" s="25">
        <f t="shared" si="3"/>
        <v>0</v>
      </c>
      <c r="E96" s="104">
        <v>0.01</v>
      </c>
      <c r="F96" s="26">
        <f t="shared" si="4"/>
        <v>-0.01</v>
      </c>
    </row>
    <row r="97" spans="1:6" hidden="1" x14ac:dyDescent="0.2">
      <c r="A97" s="52" t="s">
        <v>89</v>
      </c>
      <c r="B97" s="86"/>
      <c r="C97" s="63"/>
      <c r="D97" s="64" t="e">
        <f t="shared" si="3"/>
        <v>#DIV/0!</v>
      </c>
      <c r="E97" s="63"/>
      <c r="F97" s="82">
        <f t="shared" si="4"/>
        <v>0</v>
      </c>
    </row>
    <row r="98" spans="1:6" hidden="1" x14ac:dyDescent="0.2">
      <c r="A98" s="49" t="s">
        <v>90</v>
      </c>
      <c r="B98" s="50"/>
      <c r="C98" s="33"/>
      <c r="D98" s="17" t="e">
        <f t="shared" si="3"/>
        <v>#DIV/0!</v>
      </c>
      <c r="E98" s="33"/>
      <c r="F98" s="51">
        <f t="shared" si="4"/>
        <v>0</v>
      </c>
    </row>
    <row r="99" spans="1:6" hidden="1" x14ac:dyDescent="0.2">
      <c r="A99" s="49" t="s">
        <v>91</v>
      </c>
      <c r="B99" s="50"/>
      <c r="C99" s="33"/>
      <c r="D99" s="17" t="e">
        <f t="shared" si="3"/>
        <v>#DIV/0!</v>
      </c>
      <c r="E99" s="33"/>
      <c r="F99" s="51">
        <f t="shared" si="4"/>
        <v>0</v>
      </c>
    </row>
    <row r="100" spans="1:6" hidden="1" x14ac:dyDescent="0.2">
      <c r="A100" s="49" t="s">
        <v>92</v>
      </c>
      <c r="B100" s="50"/>
      <c r="C100" s="33"/>
      <c r="D100" s="17" t="e">
        <f t="shared" si="3"/>
        <v>#DIV/0!</v>
      </c>
      <c r="E100" s="33"/>
      <c r="F100" s="51">
        <f t="shared" si="4"/>
        <v>0</v>
      </c>
    </row>
    <row r="101" spans="1:6" hidden="1" x14ac:dyDescent="0.2">
      <c r="A101" s="49" t="s">
        <v>93</v>
      </c>
      <c r="B101" s="50"/>
      <c r="C101" s="33"/>
      <c r="D101" s="17" t="e">
        <f t="shared" si="3"/>
        <v>#DIV/0!</v>
      </c>
      <c r="E101" s="33"/>
      <c r="F101" s="51">
        <f t="shared" si="4"/>
        <v>0</v>
      </c>
    </row>
    <row r="102" spans="1:6" hidden="1" x14ac:dyDescent="0.2">
      <c r="A102" s="49" t="s">
        <v>94</v>
      </c>
      <c r="B102" s="50"/>
      <c r="C102" s="33"/>
      <c r="D102" s="17" t="e">
        <f t="shared" si="3"/>
        <v>#DIV/0!</v>
      </c>
      <c r="E102" s="33"/>
      <c r="F102" s="51">
        <f t="shared" si="4"/>
        <v>0</v>
      </c>
    </row>
    <row r="103" spans="1:6" hidden="1" x14ac:dyDescent="0.2">
      <c r="A103" s="49" t="s">
        <v>95</v>
      </c>
      <c r="B103" s="57"/>
      <c r="C103" s="43"/>
      <c r="D103" s="17" t="e">
        <f t="shared" ref="D103:D104" si="5">C103/B103*100</f>
        <v>#DIV/0!</v>
      </c>
      <c r="E103" s="43"/>
      <c r="F103" s="51">
        <f t="shared" si="4"/>
        <v>0</v>
      </c>
    </row>
    <row r="104" spans="1:6" hidden="1" x14ac:dyDescent="0.2">
      <c r="A104" s="53" t="s">
        <v>96</v>
      </c>
      <c r="D104" s="17" t="e">
        <f t="shared" si="5"/>
        <v>#DIV/0!</v>
      </c>
      <c r="E104" s="58"/>
      <c r="F104" s="59"/>
    </row>
    <row r="105" spans="1:6" hidden="1" x14ac:dyDescent="0.2">
      <c r="A105" s="60"/>
      <c r="E105" s="58"/>
    </row>
    <row r="106" spans="1:6" hidden="1" x14ac:dyDescent="0.2">
      <c r="A106" s="60"/>
      <c r="E106" s="58"/>
    </row>
    <row r="107" spans="1:6" hidden="1" x14ac:dyDescent="0.2">
      <c r="A107" s="60"/>
      <c r="E107" s="58"/>
    </row>
    <row r="108" spans="1:6" hidden="1" x14ac:dyDescent="0.2">
      <c r="A108" s="60"/>
      <c r="E108" s="58"/>
    </row>
    <row r="109" spans="1:6" x14ac:dyDescent="0.2">
      <c r="A109" s="60"/>
      <c r="E109" s="58"/>
    </row>
    <row r="110" spans="1:6" x14ac:dyDescent="0.2">
      <c r="A110" s="60"/>
      <c r="E110" s="58"/>
    </row>
    <row r="111" spans="1:6" x14ac:dyDescent="0.2">
      <c r="A111" s="60"/>
      <c r="E111" s="58"/>
    </row>
    <row r="112" spans="1:6" x14ac:dyDescent="0.2">
      <c r="A112" s="60"/>
      <c r="E112" s="58"/>
    </row>
    <row r="113" spans="1:5" x14ac:dyDescent="0.2">
      <c r="A113" s="60"/>
      <c r="E113" s="58"/>
    </row>
    <row r="114" spans="1:5" x14ac:dyDescent="0.2">
      <c r="A114" s="60"/>
      <c r="E114" s="58"/>
    </row>
    <row r="115" spans="1:5" x14ac:dyDescent="0.2">
      <c r="A115" s="60"/>
      <c r="E115" s="58"/>
    </row>
    <row r="116" spans="1:5" x14ac:dyDescent="0.2">
      <c r="A116" s="60"/>
      <c r="E116" s="58"/>
    </row>
    <row r="117" spans="1:5" x14ac:dyDescent="0.2">
      <c r="A117" s="60"/>
      <c r="E117" s="58"/>
    </row>
    <row r="118" spans="1:5" x14ac:dyDescent="0.2">
      <c r="A118" s="60"/>
      <c r="E118" s="58"/>
    </row>
    <row r="119" spans="1:5" x14ac:dyDescent="0.2">
      <c r="A119" s="60"/>
      <c r="E119" s="58"/>
    </row>
    <row r="120" spans="1:5" x14ac:dyDescent="0.2">
      <c r="A120" s="60"/>
      <c r="E120" s="58"/>
    </row>
    <row r="121" spans="1:5" x14ac:dyDescent="0.2">
      <c r="A121" s="60"/>
      <c r="E121" s="58"/>
    </row>
    <row r="122" spans="1:5" x14ac:dyDescent="0.2">
      <c r="A122" s="60"/>
      <c r="E122" s="58"/>
    </row>
    <row r="123" spans="1:5" x14ac:dyDescent="0.2">
      <c r="A123" s="60"/>
      <c r="E123" s="58"/>
    </row>
    <row r="124" spans="1:5" x14ac:dyDescent="0.2">
      <c r="A124" s="60"/>
      <c r="E124" s="58"/>
    </row>
    <row r="125" spans="1:5" x14ac:dyDescent="0.2">
      <c r="A125" s="60"/>
      <c r="E125" s="58"/>
    </row>
    <row r="126" spans="1:5" x14ac:dyDescent="0.2">
      <c r="A126" s="60"/>
      <c r="E126" s="58"/>
    </row>
    <row r="127" spans="1:5" x14ac:dyDescent="0.2">
      <c r="A127" s="60"/>
      <c r="E127" s="58"/>
    </row>
    <row r="128" spans="1:5" x14ac:dyDescent="0.2">
      <c r="A128" s="60"/>
      <c r="E128" s="58"/>
    </row>
    <row r="129" spans="1:5" x14ac:dyDescent="0.2">
      <c r="A129" s="60"/>
      <c r="E129" s="58"/>
    </row>
    <row r="130" spans="1:5" x14ac:dyDescent="0.2">
      <c r="A130" s="60"/>
      <c r="E130" s="58"/>
    </row>
    <row r="131" spans="1:5" x14ac:dyDescent="0.2">
      <c r="A131" s="60"/>
      <c r="E131" s="58"/>
    </row>
    <row r="132" spans="1:5" x14ac:dyDescent="0.2">
      <c r="A132" s="60"/>
      <c r="E132" s="58"/>
    </row>
    <row r="133" spans="1:5" x14ac:dyDescent="0.2">
      <c r="A133" s="60"/>
      <c r="E133" s="58"/>
    </row>
    <row r="134" spans="1:5" x14ac:dyDescent="0.2">
      <c r="A134" s="60"/>
      <c r="E134" s="58"/>
    </row>
    <row r="135" spans="1:5" x14ac:dyDescent="0.2">
      <c r="A135" s="60"/>
      <c r="E135" s="58"/>
    </row>
    <row r="136" spans="1:5" x14ac:dyDescent="0.2">
      <c r="A136" s="60"/>
      <c r="E136" s="58"/>
    </row>
    <row r="137" spans="1:5" x14ac:dyDescent="0.2">
      <c r="A137" s="60"/>
      <c r="E137" s="58"/>
    </row>
    <row r="138" spans="1:5" x14ac:dyDescent="0.2">
      <c r="A138" s="60"/>
      <c r="E138" s="58"/>
    </row>
    <row r="139" spans="1:5" x14ac:dyDescent="0.2">
      <c r="A139" s="60"/>
      <c r="E139" s="58"/>
    </row>
    <row r="140" spans="1:5" x14ac:dyDescent="0.2">
      <c r="A140" s="60"/>
      <c r="E140" s="58"/>
    </row>
    <row r="141" spans="1:5" x14ac:dyDescent="0.2">
      <c r="A141" s="60"/>
      <c r="E141" s="58"/>
    </row>
    <row r="142" spans="1:5" x14ac:dyDescent="0.2">
      <c r="A142" s="60"/>
      <c r="E142" s="58"/>
    </row>
    <row r="143" spans="1:5" x14ac:dyDescent="0.2">
      <c r="A143" s="60"/>
      <c r="E143" s="58"/>
    </row>
    <row r="144" spans="1:5" x14ac:dyDescent="0.2">
      <c r="A144" s="60"/>
      <c r="E144" s="58"/>
    </row>
    <row r="145" spans="1:5" x14ac:dyDescent="0.2">
      <c r="A145" s="60"/>
      <c r="E145" s="58"/>
    </row>
    <row r="146" spans="1:5" x14ac:dyDescent="0.2">
      <c r="A146" s="60"/>
      <c r="E146" s="58"/>
    </row>
    <row r="147" spans="1:5" x14ac:dyDescent="0.2">
      <c r="A147" s="60"/>
      <c r="E147" s="58"/>
    </row>
    <row r="148" spans="1:5" x14ac:dyDescent="0.2">
      <c r="A148" s="60"/>
      <c r="E148" s="58"/>
    </row>
    <row r="149" spans="1:5" x14ac:dyDescent="0.2">
      <c r="A149" s="60"/>
      <c r="E149" s="58"/>
    </row>
    <row r="150" spans="1:5" x14ac:dyDescent="0.2">
      <c r="A150" s="60"/>
      <c r="E150" s="58"/>
    </row>
    <row r="151" spans="1:5" x14ac:dyDescent="0.2">
      <c r="A151" s="60"/>
      <c r="E151" s="58"/>
    </row>
    <row r="152" spans="1:5" x14ac:dyDescent="0.2">
      <c r="A152" s="60"/>
      <c r="E152" s="58"/>
    </row>
    <row r="153" spans="1:5" x14ac:dyDescent="0.2">
      <c r="A153" s="60"/>
      <c r="E153" s="58"/>
    </row>
    <row r="154" spans="1:5" x14ac:dyDescent="0.2">
      <c r="A154" s="60"/>
      <c r="E154" s="58"/>
    </row>
    <row r="155" spans="1:5" x14ac:dyDescent="0.2">
      <c r="A155" s="60"/>
      <c r="E155" s="58"/>
    </row>
    <row r="156" spans="1:5" x14ac:dyDescent="0.2">
      <c r="A156" s="60"/>
      <c r="E156" s="58"/>
    </row>
    <row r="157" spans="1:5" x14ac:dyDescent="0.2">
      <c r="A157" s="60"/>
      <c r="E157" s="58"/>
    </row>
    <row r="158" spans="1:5" x14ac:dyDescent="0.2">
      <c r="A158" s="60"/>
      <c r="E158" s="58"/>
    </row>
    <row r="159" spans="1:5" x14ac:dyDescent="0.2">
      <c r="A159" s="60"/>
      <c r="E159" s="58"/>
    </row>
    <row r="160" spans="1:5" x14ac:dyDescent="0.2">
      <c r="A160" s="60"/>
      <c r="E160" s="58"/>
    </row>
    <row r="161" spans="1:5" x14ac:dyDescent="0.2">
      <c r="A161" s="60"/>
      <c r="E161" s="58"/>
    </row>
    <row r="162" spans="1:5" x14ac:dyDescent="0.2">
      <c r="A162" s="60"/>
      <c r="E162" s="58"/>
    </row>
    <row r="163" spans="1:5" x14ac:dyDescent="0.2">
      <c r="A163" s="60"/>
      <c r="E163" s="58"/>
    </row>
    <row r="164" spans="1:5" x14ac:dyDescent="0.2">
      <c r="A164" s="60"/>
      <c r="E164" s="58"/>
    </row>
    <row r="165" spans="1:5" x14ac:dyDescent="0.2">
      <c r="A165" s="60"/>
      <c r="E165" s="58"/>
    </row>
    <row r="166" spans="1:5" x14ac:dyDescent="0.2">
      <c r="A166" s="60"/>
      <c r="E166" s="58"/>
    </row>
    <row r="167" spans="1:5" x14ac:dyDescent="0.2">
      <c r="A167" s="60"/>
      <c r="E167" s="58"/>
    </row>
    <row r="168" spans="1:5" x14ac:dyDescent="0.2">
      <c r="A168" s="60"/>
      <c r="E168" s="58"/>
    </row>
    <row r="169" spans="1:5" x14ac:dyDescent="0.2">
      <c r="A169" s="60"/>
      <c r="E169" s="58"/>
    </row>
    <row r="170" spans="1:5" x14ac:dyDescent="0.2">
      <c r="A170" s="60"/>
      <c r="E170" s="58"/>
    </row>
    <row r="171" spans="1:5" x14ac:dyDescent="0.2">
      <c r="A171" s="60"/>
      <c r="E171" s="58"/>
    </row>
    <row r="172" spans="1:5" x14ac:dyDescent="0.2">
      <c r="A172" s="60"/>
      <c r="E172" s="58"/>
    </row>
    <row r="173" spans="1:5" x14ac:dyDescent="0.2">
      <c r="A173" s="61"/>
    </row>
    <row r="174" spans="1:5" x14ac:dyDescent="0.2">
      <c r="A174" s="60"/>
    </row>
    <row r="175" spans="1:5" x14ac:dyDescent="0.2">
      <c r="A175" s="60"/>
    </row>
    <row r="176" spans="1:5" x14ac:dyDescent="0.2">
      <c r="A176" s="60"/>
    </row>
    <row r="177" spans="1:1" x14ac:dyDescent="0.2">
      <c r="A177" s="60"/>
    </row>
    <row r="178" spans="1:1" x14ac:dyDescent="0.2">
      <c r="A178" s="60"/>
    </row>
    <row r="179" spans="1:1" x14ac:dyDescent="0.2">
      <c r="A179" s="60"/>
    </row>
    <row r="180" spans="1:1" x14ac:dyDescent="0.2">
      <c r="A180" s="60"/>
    </row>
    <row r="181" spans="1:1" x14ac:dyDescent="0.2">
      <c r="A181" s="60"/>
    </row>
    <row r="182" spans="1:1" x14ac:dyDescent="0.2">
      <c r="A182" s="60"/>
    </row>
    <row r="183" spans="1:1" x14ac:dyDescent="0.2">
      <c r="A183" s="60"/>
    </row>
    <row r="184" spans="1:1" x14ac:dyDescent="0.2">
      <c r="A184" s="60"/>
    </row>
    <row r="185" spans="1:1" x14ac:dyDescent="0.2">
      <c r="A185" s="60"/>
    </row>
    <row r="186" spans="1:1" x14ac:dyDescent="0.2">
      <c r="A186" s="60"/>
    </row>
    <row r="187" spans="1:1" x14ac:dyDescent="0.2">
      <c r="A187" s="60"/>
    </row>
    <row r="188" spans="1:1" x14ac:dyDescent="0.2">
      <c r="A188" s="60"/>
    </row>
    <row r="189" spans="1:1" x14ac:dyDescent="0.2">
      <c r="A189" s="60"/>
    </row>
    <row r="190" spans="1:1" x14ac:dyDescent="0.2">
      <c r="A190" s="60"/>
    </row>
    <row r="191" spans="1:1" x14ac:dyDescent="0.2">
      <c r="A191" s="60"/>
    </row>
    <row r="192" spans="1:1" x14ac:dyDescent="0.2">
      <c r="A192" s="60"/>
    </row>
    <row r="193" spans="1:1" x14ac:dyDescent="0.2">
      <c r="A193" s="60"/>
    </row>
    <row r="194" spans="1:1" x14ac:dyDescent="0.2">
      <c r="A194" s="60"/>
    </row>
    <row r="195" spans="1:1" x14ac:dyDescent="0.2">
      <c r="A195" s="60"/>
    </row>
    <row r="196" spans="1:1" x14ac:dyDescent="0.2">
      <c r="A196" s="60"/>
    </row>
    <row r="197" spans="1:1" x14ac:dyDescent="0.2">
      <c r="A197" s="60"/>
    </row>
    <row r="198" spans="1:1" x14ac:dyDescent="0.2">
      <c r="A198" s="60"/>
    </row>
    <row r="199" spans="1:1" x14ac:dyDescent="0.2">
      <c r="A199" s="60"/>
    </row>
    <row r="200" spans="1:1" x14ac:dyDescent="0.2">
      <c r="A200" s="60"/>
    </row>
    <row r="201" spans="1:1" x14ac:dyDescent="0.2">
      <c r="A201" s="60"/>
    </row>
    <row r="202" spans="1:1" x14ac:dyDescent="0.2">
      <c r="A202" s="60"/>
    </row>
    <row r="203" spans="1:1" x14ac:dyDescent="0.2">
      <c r="A203" s="60"/>
    </row>
    <row r="204" spans="1:1" x14ac:dyDescent="0.2">
      <c r="A204" s="60"/>
    </row>
    <row r="205" spans="1:1" x14ac:dyDescent="0.2">
      <c r="A205" s="60"/>
    </row>
    <row r="206" spans="1:1" x14ac:dyDescent="0.2">
      <c r="A206" s="60"/>
    </row>
    <row r="207" spans="1:1" x14ac:dyDescent="0.2">
      <c r="A207" s="60"/>
    </row>
    <row r="208" spans="1:1" x14ac:dyDescent="0.2">
      <c r="A208" s="60"/>
    </row>
    <row r="209" spans="1:1" x14ac:dyDescent="0.2">
      <c r="A209" s="60"/>
    </row>
    <row r="210" spans="1:1" x14ac:dyDescent="0.2">
      <c r="A210" s="60"/>
    </row>
    <row r="211" spans="1:1" x14ac:dyDescent="0.2">
      <c r="A211" s="60"/>
    </row>
    <row r="212" spans="1:1" x14ac:dyDescent="0.2">
      <c r="A212" s="60"/>
    </row>
    <row r="213" spans="1:1" x14ac:dyDescent="0.2">
      <c r="A213" s="60"/>
    </row>
    <row r="214" spans="1:1" x14ac:dyDescent="0.2">
      <c r="A214" s="60"/>
    </row>
    <row r="215" spans="1:1" x14ac:dyDescent="0.2">
      <c r="A215" s="60"/>
    </row>
    <row r="216" spans="1:1" x14ac:dyDescent="0.2">
      <c r="A216" s="60"/>
    </row>
    <row r="217" spans="1:1" x14ac:dyDescent="0.2">
      <c r="A217" s="60"/>
    </row>
    <row r="218" spans="1:1" x14ac:dyDescent="0.2">
      <c r="A218" s="60"/>
    </row>
    <row r="219" spans="1:1" x14ac:dyDescent="0.2">
      <c r="A219" s="60"/>
    </row>
    <row r="220" spans="1:1" x14ac:dyDescent="0.2">
      <c r="A220" s="60"/>
    </row>
    <row r="221" spans="1:1" x14ac:dyDescent="0.2">
      <c r="A221" s="60"/>
    </row>
    <row r="222" spans="1:1" x14ac:dyDescent="0.2">
      <c r="A222" s="60"/>
    </row>
    <row r="223" spans="1:1" x14ac:dyDescent="0.2">
      <c r="A223" s="60"/>
    </row>
    <row r="224" spans="1:1" x14ac:dyDescent="0.2">
      <c r="A224" s="60"/>
    </row>
    <row r="225" spans="1:5" x14ac:dyDescent="0.2">
      <c r="A225" s="60"/>
    </row>
    <row r="226" spans="1:5" x14ac:dyDescent="0.2">
      <c r="A226" s="60"/>
    </row>
    <row r="227" spans="1:5" x14ac:dyDescent="0.2">
      <c r="A227" s="60"/>
    </row>
    <row r="228" spans="1:5" x14ac:dyDescent="0.2">
      <c r="A228" s="60"/>
    </row>
    <row r="229" spans="1:5" x14ac:dyDescent="0.2">
      <c r="A229" s="60"/>
    </row>
    <row r="230" spans="1:5" x14ac:dyDescent="0.2">
      <c r="A230" s="60"/>
    </row>
    <row r="231" spans="1:5" x14ac:dyDescent="0.2">
      <c r="A231" s="60"/>
    </row>
    <row r="232" spans="1:5" x14ac:dyDescent="0.2">
      <c r="A232" s="60"/>
    </row>
    <row r="233" spans="1:5" x14ac:dyDescent="0.2">
      <c r="A233" s="60"/>
    </row>
    <row r="234" spans="1:5" x14ac:dyDescent="0.2">
      <c r="A234" s="60"/>
    </row>
    <row r="235" spans="1:5" x14ac:dyDescent="0.2">
      <c r="A235" s="60"/>
    </row>
    <row r="236" spans="1:5" x14ac:dyDescent="0.2">
      <c r="A236" s="60"/>
    </row>
    <row r="237" spans="1:5" x14ac:dyDescent="0.2">
      <c r="A237" s="60"/>
    </row>
    <row r="238" spans="1:5" x14ac:dyDescent="0.2">
      <c r="A238" s="60"/>
      <c r="E238" s="58"/>
    </row>
    <row r="239" spans="1:5" x14ac:dyDescent="0.2">
      <c r="A239" s="60"/>
    </row>
    <row r="240" spans="1:5" x14ac:dyDescent="0.2">
      <c r="A240" s="60"/>
    </row>
    <row r="241" spans="1:1" x14ac:dyDescent="0.2">
      <c r="A241" s="60"/>
    </row>
    <row r="242" spans="1:1" x14ac:dyDescent="0.2">
      <c r="A242" s="60"/>
    </row>
    <row r="243" spans="1:1" x14ac:dyDescent="0.2">
      <c r="A243" s="60"/>
    </row>
    <row r="244" spans="1:1" x14ac:dyDescent="0.2">
      <c r="A244" s="60"/>
    </row>
    <row r="245" spans="1:1" x14ac:dyDescent="0.2">
      <c r="A245" s="60"/>
    </row>
    <row r="246" spans="1:1" x14ac:dyDescent="0.2">
      <c r="A246" s="60"/>
    </row>
    <row r="247" spans="1:1" x14ac:dyDescent="0.2">
      <c r="A247" s="60"/>
    </row>
    <row r="248" spans="1:1" x14ac:dyDescent="0.2">
      <c r="A248" s="60"/>
    </row>
    <row r="249" spans="1:1" x14ac:dyDescent="0.2">
      <c r="A249" s="60"/>
    </row>
    <row r="250" spans="1:1" x14ac:dyDescent="0.2">
      <c r="A250" s="60"/>
    </row>
    <row r="251" spans="1:1" x14ac:dyDescent="0.2">
      <c r="A251" s="60"/>
    </row>
    <row r="252" spans="1:1" x14ac:dyDescent="0.2">
      <c r="A252" s="60"/>
    </row>
    <row r="253" spans="1:1" x14ac:dyDescent="0.2">
      <c r="A253" s="60"/>
    </row>
    <row r="254" spans="1:1" x14ac:dyDescent="0.2">
      <c r="A254" s="60"/>
    </row>
    <row r="255" spans="1:1" x14ac:dyDescent="0.2">
      <c r="A255" s="60"/>
    </row>
    <row r="256" spans="1:1" x14ac:dyDescent="0.2">
      <c r="A256" s="60"/>
    </row>
    <row r="257" spans="1:1" x14ac:dyDescent="0.2">
      <c r="A257" s="60"/>
    </row>
    <row r="258" spans="1:1" x14ac:dyDescent="0.2">
      <c r="A258" s="60"/>
    </row>
    <row r="259" spans="1:1" x14ac:dyDescent="0.2">
      <c r="A259" s="60"/>
    </row>
    <row r="260" spans="1:1" x14ac:dyDescent="0.2">
      <c r="A260" s="60"/>
    </row>
    <row r="261" spans="1:1" x14ac:dyDescent="0.2">
      <c r="A261" s="60"/>
    </row>
    <row r="262" spans="1:1" x14ac:dyDescent="0.2">
      <c r="A262" s="60"/>
    </row>
    <row r="263" spans="1:1" x14ac:dyDescent="0.2">
      <c r="A263" s="60"/>
    </row>
    <row r="264" spans="1:1" x14ac:dyDescent="0.2">
      <c r="A264" s="60"/>
    </row>
    <row r="265" spans="1:1" x14ac:dyDescent="0.2">
      <c r="A265" s="60"/>
    </row>
    <row r="266" spans="1:1" x14ac:dyDescent="0.2">
      <c r="A266" s="60"/>
    </row>
    <row r="267" spans="1:1" x14ac:dyDescent="0.2">
      <c r="A267" s="60"/>
    </row>
    <row r="268" spans="1:1" x14ac:dyDescent="0.2">
      <c r="A268" s="60"/>
    </row>
    <row r="269" spans="1:1" x14ac:dyDescent="0.2">
      <c r="A269" s="60"/>
    </row>
    <row r="270" spans="1:1" x14ac:dyDescent="0.2">
      <c r="A270" s="60"/>
    </row>
    <row r="271" spans="1:1" x14ac:dyDescent="0.2">
      <c r="A271" s="60"/>
    </row>
    <row r="272" spans="1:1" x14ac:dyDescent="0.2">
      <c r="A272" s="60"/>
    </row>
    <row r="273" spans="1:1" x14ac:dyDescent="0.2">
      <c r="A273" s="60"/>
    </row>
    <row r="274" spans="1:1" x14ac:dyDescent="0.2">
      <c r="A274" s="60"/>
    </row>
    <row r="275" spans="1:1" x14ac:dyDescent="0.2">
      <c r="A275" s="60"/>
    </row>
    <row r="276" spans="1:1" x14ac:dyDescent="0.2">
      <c r="A276" s="60"/>
    </row>
    <row r="277" spans="1:1" x14ac:dyDescent="0.2">
      <c r="A277" s="60"/>
    </row>
    <row r="278" spans="1:1" x14ac:dyDescent="0.2">
      <c r="A278" s="60"/>
    </row>
    <row r="279" spans="1:1" x14ac:dyDescent="0.2">
      <c r="A279" s="60"/>
    </row>
    <row r="280" spans="1:1" x14ac:dyDescent="0.2">
      <c r="A280" s="60"/>
    </row>
    <row r="281" spans="1:1" x14ac:dyDescent="0.2">
      <c r="A281" s="60"/>
    </row>
    <row r="282" spans="1:1" x14ac:dyDescent="0.2">
      <c r="A282" s="60"/>
    </row>
    <row r="283" spans="1:1" x14ac:dyDescent="0.2">
      <c r="A283" s="60"/>
    </row>
    <row r="284" spans="1:1" x14ac:dyDescent="0.2">
      <c r="A284" s="60"/>
    </row>
    <row r="285" spans="1:1" x14ac:dyDescent="0.2">
      <c r="A285" s="60"/>
    </row>
    <row r="286" spans="1:1" x14ac:dyDescent="0.2">
      <c r="A286" s="60"/>
    </row>
    <row r="287" spans="1:1" x14ac:dyDescent="0.2">
      <c r="A287" s="60"/>
    </row>
    <row r="288" spans="1:1" x14ac:dyDescent="0.2">
      <c r="A288" s="60"/>
    </row>
    <row r="289" spans="1:1" x14ac:dyDescent="0.2">
      <c r="A289" s="60"/>
    </row>
    <row r="290" spans="1:1" x14ac:dyDescent="0.2">
      <c r="A290" s="60"/>
    </row>
    <row r="291" spans="1:1" x14ac:dyDescent="0.2">
      <c r="A291" s="60"/>
    </row>
    <row r="292" spans="1:1" x14ac:dyDescent="0.2">
      <c r="A292" s="60"/>
    </row>
    <row r="293" spans="1:1" x14ac:dyDescent="0.2">
      <c r="A293" s="60"/>
    </row>
    <row r="294" spans="1:1" x14ac:dyDescent="0.2">
      <c r="A294" s="60"/>
    </row>
    <row r="295" spans="1:1" x14ac:dyDescent="0.2">
      <c r="A295" s="60"/>
    </row>
    <row r="296" spans="1:1" x14ac:dyDescent="0.2">
      <c r="A296" s="60"/>
    </row>
    <row r="297" spans="1:1" x14ac:dyDescent="0.2">
      <c r="A297" s="60"/>
    </row>
    <row r="298" spans="1:1" x14ac:dyDescent="0.2">
      <c r="A298" s="60"/>
    </row>
    <row r="299" spans="1:1" x14ac:dyDescent="0.2">
      <c r="A299" s="60"/>
    </row>
    <row r="300" spans="1:1" x14ac:dyDescent="0.2">
      <c r="A300" s="60"/>
    </row>
    <row r="301" spans="1:1" x14ac:dyDescent="0.2">
      <c r="A301" s="60"/>
    </row>
    <row r="302" spans="1:1" x14ac:dyDescent="0.2">
      <c r="A302" s="60"/>
    </row>
    <row r="303" spans="1:1" x14ac:dyDescent="0.2">
      <c r="A303" s="60"/>
    </row>
    <row r="304" spans="1:1" x14ac:dyDescent="0.2">
      <c r="A304" s="60"/>
    </row>
    <row r="305" spans="1:1" x14ac:dyDescent="0.2">
      <c r="A305" s="60"/>
    </row>
    <row r="306" spans="1:1" x14ac:dyDescent="0.2">
      <c r="A306" s="60"/>
    </row>
    <row r="307" spans="1:1" x14ac:dyDescent="0.2">
      <c r="A307" s="60"/>
    </row>
    <row r="308" spans="1:1" x14ac:dyDescent="0.2">
      <c r="A308" s="60"/>
    </row>
    <row r="309" spans="1:1" x14ac:dyDescent="0.2">
      <c r="A309" s="60"/>
    </row>
    <row r="310" spans="1:1" x14ac:dyDescent="0.2">
      <c r="A310" s="60"/>
    </row>
    <row r="311" spans="1:1" x14ac:dyDescent="0.2">
      <c r="A311" s="60"/>
    </row>
    <row r="312" spans="1:1" x14ac:dyDescent="0.2">
      <c r="A312" s="60"/>
    </row>
    <row r="313" spans="1:1" x14ac:dyDescent="0.2">
      <c r="A313" s="60"/>
    </row>
    <row r="314" spans="1:1" x14ac:dyDescent="0.2">
      <c r="A314" s="60"/>
    </row>
    <row r="315" spans="1:1" x14ac:dyDescent="0.2">
      <c r="A315" s="60"/>
    </row>
    <row r="316" spans="1:1" x14ac:dyDescent="0.2">
      <c r="A316" s="60"/>
    </row>
    <row r="317" spans="1:1" x14ac:dyDescent="0.2">
      <c r="A317" s="60"/>
    </row>
    <row r="318" spans="1:1" x14ac:dyDescent="0.2">
      <c r="A318" s="60"/>
    </row>
    <row r="319" spans="1:1" x14ac:dyDescent="0.2">
      <c r="A319" s="60"/>
    </row>
    <row r="320" spans="1:1" x14ac:dyDescent="0.2">
      <c r="A320" s="60"/>
    </row>
    <row r="321" spans="1:1" x14ac:dyDescent="0.2">
      <c r="A321" s="60"/>
    </row>
    <row r="322" spans="1:1" x14ac:dyDescent="0.2">
      <c r="A322" s="60"/>
    </row>
    <row r="323" spans="1:1" x14ac:dyDescent="0.2">
      <c r="A323" s="60"/>
    </row>
    <row r="324" spans="1:1" x14ac:dyDescent="0.2">
      <c r="A324" s="60"/>
    </row>
    <row r="325" spans="1:1" x14ac:dyDescent="0.2">
      <c r="A325" s="60"/>
    </row>
    <row r="326" spans="1:1" x14ac:dyDescent="0.2">
      <c r="A326" s="60"/>
    </row>
    <row r="327" spans="1:1" x14ac:dyDescent="0.2">
      <c r="A327" s="60"/>
    </row>
    <row r="328" spans="1:1" x14ac:dyDescent="0.2">
      <c r="A328" s="60"/>
    </row>
    <row r="329" spans="1:1" x14ac:dyDescent="0.2">
      <c r="A329" s="60"/>
    </row>
    <row r="330" spans="1:1" x14ac:dyDescent="0.2">
      <c r="A330" s="60"/>
    </row>
    <row r="331" spans="1:1" x14ac:dyDescent="0.2">
      <c r="A331" s="60"/>
    </row>
    <row r="332" spans="1:1" x14ac:dyDescent="0.2">
      <c r="A332" s="60"/>
    </row>
    <row r="333" spans="1:1" x14ac:dyDescent="0.2">
      <c r="A333" s="60"/>
    </row>
    <row r="334" spans="1:1" x14ac:dyDescent="0.2">
      <c r="A334" s="60"/>
    </row>
    <row r="335" spans="1:1" x14ac:dyDescent="0.2">
      <c r="A335" s="60"/>
    </row>
    <row r="336" spans="1:1" x14ac:dyDescent="0.2">
      <c r="A336" s="60"/>
    </row>
    <row r="337" spans="1:1" x14ac:dyDescent="0.2">
      <c r="A337" s="60"/>
    </row>
    <row r="338" spans="1:1" x14ac:dyDescent="0.2">
      <c r="A338" s="60"/>
    </row>
    <row r="339" spans="1:1" x14ac:dyDescent="0.2">
      <c r="A339" s="60"/>
    </row>
    <row r="340" spans="1:1" x14ac:dyDescent="0.2">
      <c r="A340" s="60"/>
    </row>
    <row r="341" spans="1:1" x14ac:dyDescent="0.2">
      <c r="A341" s="60"/>
    </row>
    <row r="342" spans="1:1" x14ac:dyDescent="0.2">
      <c r="A342" s="60"/>
    </row>
    <row r="343" spans="1:1" x14ac:dyDescent="0.2">
      <c r="A343" s="60"/>
    </row>
    <row r="344" spans="1:1" x14ac:dyDescent="0.2">
      <c r="A344" s="60"/>
    </row>
    <row r="345" spans="1:1" x14ac:dyDescent="0.2">
      <c r="A345" s="60"/>
    </row>
    <row r="346" spans="1:1" x14ac:dyDescent="0.2">
      <c r="A346" s="60"/>
    </row>
    <row r="347" spans="1:1" x14ac:dyDescent="0.2">
      <c r="A347" s="60"/>
    </row>
    <row r="348" spans="1:1" x14ac:dyDescent="0.2">
      <c r="A348" s="60"/>
    </row>
    <row r="349" spans="1:1" x14ac:dyDescent="0.2">
      <c r="A349" s="60"/>
    </row>
    <row r="350" spans="1:1" x14ac:dyDescent="0.2">
      <c r="A350" s="60"/>
    </row>
    <row r="351" spans="1:1" x14ac:dyDescent="0.2">
      <c r="A351" s="60"/>
    </row>
    <row r="352" spans="1:1" x14ac:dyDescent="0.2">
      <c r="A352" s="60"/>
    </row>
    <row r="353" spans="1:1" x14ac:dyDescent="0.2">
      <c r="A353" s="60"/>
    </row>
    <row r="354" spans="1:1" x14ac:dyDescent="0.2">
      <c r="A354" s="60"/>
    </row>
    <row r="355" spans="1:1" x14ac:dyDescent="0.2">
      <c r="A355" s="60"/>
    </row>
    <row r="356" spans="1:1" x14ac:dyDescent="0.2">
      <c r="A356" s="60"/>
    </row>
    <row r="357" spans="1:1" x14ac:dyDescent="0.2">
      <c r="A357" s="60"/>
    </row>
    <row r="358" spans="1:1" x14ac:dyDescent="0.2">
      <c r="A358" s="60"/>
    </row>
    <row r="359" spans="1:1" x14ac:dyDescent="0.2">
      <c r="A359" s="60"/>
    </row>
    <row r="360" spans="1:1" x14ac:dyDescent="0.2">
      <c r="A360" s="60"/>
    </row>
    <row r="361" spans="1:1" x14ac:dyDescent="0.2">
      <c r="A361" s="60"/>
    </row>
    <row r="362" spans="1:1" x14ac:dyDescent="0.2">
      <c r="A362" s="60"/>
    </row>
    <row r="363" spans="1:1" x14ac:dyDescent="0.2">
      <c r="A363" s="60"/>
    </row>
    <row r="364" spans="1:1" x14ac:dyDescent="0.2">
      <c r="A364" s="60"/>
    </row>
    <row r="365" spans="1:1" x14ac:dyDescent="0.2">
      <c r="A365" s="60"/>
    </row>
    <row r="366" spans="1:1" x14ac:dyDescent="0.2">
      <c r="A366" s="60"/>
    </row>
    <row r="367" spans="1:1" x14ac:dyDescent="0.2">
      <c r="A367" s="60"/>
    </row>
    <row r="368" spans="1:1" x14ac:dyDescent="0.2">
      <c r="A368" s="60"/>
    </row>
    <row r="369" spans="1:1" x14ac:dyDescent="0.2">
      <c r="A369" s="60"/>
    </row>
    <row r="370" spans="1:1" x14ac:dyDescent="0.2">
      <c r="A370" s="60"/>
    </row>
    <row r="371" spans="1:1" x14ac:dyDescent="0.2">
      <c r="A371" s="60"/>
    </row>
    <row r="372" spans="1:1" x14ac:dyDescent="0.2">
      <c r="A372" s="60"/>
    </row>
    <row r="373" spans="1:1" x14ac:dyDescent="0.2">
      <c r="A373" s="60"/>
    </row>
    <row r="374" spans="1:1" x14ac:dyDescent="0.2">
      <c r="A374" s="60"/>
    </row>
    <row r="375" spans="1:1" x14ac:dyDescent="0.2">
      <c r="A375" s="60"/>
    </row>
    <row r="376" spans="1:1" x14ac:dyDescent="0.2">
      <c r="A376" s="60"/>
    </row>
    <row r="377" spans="1:1" x14ac:dyDescent="0.2">
      <c r="A377" s="60"/>
    </row>
    <row r="378" spans="1:1" x14ac:dyDescent="0.2">
      <c r="A378" s="60"/>
    </row>
    <row r="379" spans="1:1" x14ac:dyDescent="0.2">
      <c r="A379" s="60"/>
    </row>
    <row r="380" spans="1:1" x14ac:dyDescent="0.2">
      <c r="A380" s="60"/>
    </row>
    <row r="381" spans="1:1" x14ac:dyDescent="0.2">
      <c r="A381" s="60"/>
    </row>
    <row r="382" spans="1:1" x14ac:dyDescent="0.2">
      <c r="A382" s="60"/>
    </row>
    <row r="383" spans="1:1" x14ac:dyDescent="0.2">
      <c r="A383" s="60"/>
    </row>
    <row r="384" spans="1:1" x14ac:dyDescent="0.2">
      <c r="A384" s="60"/>
    </row>
    <row r="385" spans="1:1" x14ac:dyDescent="0.2">
      <c r="A385" s="60"/>
    </row>
    <row r="386" spans="1:1" x14ac:dyDescent="0.2">
      <c r="A386" s="60"/>
    </row>
    <row r="387" spans="1:1" x14ac:dyDescent="0.2">
      <c r="A387" s="60"/>
    </row>
    <row r="388" spans="1:1" x14ac:dyDescent="0.2">
      <c r="A388" s="60"/>
    </row>
    <row r="389" spans="1:1" x14ac:dyDescent="0.2">
      <c r="A389" s="60"/>
    </row>
    <row r="390" spans="1:1" x14ac:dyDescent="0.2">
      <c r="A390" s="60"/>
    </row>
    <row r="391" spans="1:1" x14ac:dyDescent="0.2">
      <c r="A391" s="60"/>
    </row>
    <row r="392" spans="1:1" x14ac:dyDescent="0.2">
      <c r="A392" s="60"/>
    </row>
    <row r="393" spans="1:1" x14ac:dyDescent="0.2">
      <c r="A393" s="60"/>
    </row>
    <row r="394" spans="1:1" x14ac:dyDescent="0.2">
      <c r="A394" s="60"/>
    </row>
    <row r="395" spans="1:1" x14ac:dyDescent="0.2">
      <c r="A395" s="60"/>
    </row>
    <row r="396" spans="1:1" x14ac:dyDescent="0.2">
      <c r="A396" s="60"/>
    </row>
    <row r="397" spans="1:1" x14ac:dyDescent="0.2">
      <c r="A397" s="60"/>
    </row>
    <row r="398" spans="1:1" x14ac:dyDescent="0.2">
      <c r="A398" s="60"/>
    </row>
    <row r="399" spans="1:1" x14ac:dyDescent="0.2">
      <c r="A399" s="60"/>
    </row>
    <row r="400" spans="1:1" x14ac:dyDescent="0.2">
      <c r="A400" s="60"/>
    </row>
    <row r="401" spans="1:1" x14ac:dyDescent="0.2">
      <c r="A401" s="60"/>
    </row>
    <row r="402" spans="1:1" x14ac:dyDescent="0.2">
      <c r="A402" s="60"/>
    </row>
    <row r="403" spans="1:1" x14ac:dyDescent="0.2">
      <c r="A403" s="60"/>
    </row>
    <row r="404" spans="1:1" x14ac:dyDescent="0.2">
      <c r="A404" s="60"/>
    </row>
    <row r="405" spans="1:1" x14ac:dyDescent="0.2">
      <c r="A405" s="60"/>
    </row>
    <row r="406" spans="1:1" x14ac:dyDescent="0.2">
      <c r="A406" s="60"/>
    </row>
    <row r="407" spans="1:1" x14ac:dyDescent="0.2">
      <c r="A407" s="60"/>
    </row>
    <row r="408" spans="1:1" x14ac:dyDescent="0.2">
      <c r="A408" s="60"/>
    </row>
    <row r="409" spans="1:1" x14ac:dyDescent="0.2">
      <c r="A409" s="60"/>
    </row>
    <row r="410" spans="1:1" x14ac:dyDescent="0.2">
      <c r="A410" s="60"/>
    </row>
    <row r="411" spans="1:1" x14ac:dyDescent="0.2">
      <c r="A411" s="60"/>
    </row>
    <row r="412" spans="1:1" x14ac:dyDescent="0.2">
      <c r="A412" s="60"/>
    </row>
    <row r="413" spans="1:1" x14ac:dyDescent="0.2">
      <c r="A413" s="60"/>
    </row>
    <row r="414" spans="1:1" x14ac:dyDescent="0.2">
      <c r="A414" s="60"/>
    </row>
    <row r="415" spans="1:1" x14ac:dyDescent="0.2">
      <c r="A415" s="60"/>
    </row>
    <row r="416" spans="1:1" x14ac:dyDescent="0.2">
      <c r="A416" s="60"/>
    </row>
    <row r="417" spans="1:1" x14ac:dyDescent="0.2">
      <c r="A417" s="60"/>
    </row>
    <row r="418" spans="1:1" x14ac:dyDescent="0.2">
      <c r="A418" s="60"/>
    </row>
    <row r="419" spans="1:1" x14ac:dyDescent="0.2">
      <c r="A419" s="60"/>
    </row>
    <row r="420" spans="1:1" x14ac:dyDescent="0.2">
      <c r="A420" s="60"/>
    </row>
    <row r="421" spans="1:1" x14ac:dyDescent="0.2">
      <c r="A421" s="60"/>
    </row>
    <row r="422" spans="1:1" x14ac:dyDescent="0.2">
      <c r="A422" s="60"/>
    </row>
    <row r="423" spans="1:1" x14ac:dyDescent="0.2">
      <c r="A423" s="60"/>
    </row>
    <row r="424" spans="1:1" x14ac:dyDescent="0.2">
      <c r="A424" s="60"/>
    </row>
    <row r="425" spans="1:1" x14ac:dyDescent="0.2">
      <c r="A425" s="60"/>
    </row>
    <row r="426" spans="1:1" x14ac:dyDescent="0.2">
      <c r="A426" s="60"/>
    </row>
    <row r="427" spans="1:1" x14ac:dyDescent="0.2">
      <c r="A427" s="60"/>
    </row>
    <row r="428" spans="1:1" x14ac:dyDescent="0.2">
      <c r="A428" s="60"/>
    </row>
    <row r="429" spans="1:1" x14ac:dyDescent="0.2">
      <c r="A429" s="60"/>
    </row>
    <row r="430" spans="1:1" x14ac:dyDescent="0.2">
      <c r="A430" s="60"/>
    </row>
    <row r="431" spans="1:1" x14ac:dyDescent="0.2">
      <c r="A431" s="60"/>
    </row>
    <row r="432" spans="1:1" x14ac:dyDescent="0.2">
      <c r="A432" s="60"/>
    </row>
    <row r="433" spans="1:1" x14ac:dyDescent="0.2">
      <c r="A433" s="60"/>
    </row>
    <row r="434" spans="1:1" x14ac:dyDescent="0.2">
      <c r="A434" s="60"/>
    </row>
    <row r="435" spans="1:1" x14ac:dyDescent="0.2">
      <c r="A435" s="60"/>
    </row>
    <row r="436" spans="1:1" x14ac:dyDescent="0.2">
      <c r="A436" s="60"/>
    </row>
    <row r="437" spans="1:1" x14ac:dyDescent="0.2">
      <c r="A437" s="60"/>
    </row>
    <row r="438" spans="1:1" x14ac:dyDescent="0.2">
      <c r="A438" s="60"/>
    </row>
    <row r="439" spans="1:1" x14ac:dyDescent="0.2">
      <c r="A439" s="60"/>
    </row>
    <row r="440" spans="1:1" x14ac:dyDescent="0.2">
      <c r="A440" s="60"/>
    </row>
    <row r="441" spans="1:1" x14ac:dyDescent="0.2">
      <c r="A441" s="60"/>
    </row>
    <row r="442" spans="1:1" x14ac:dyDescent="0.2">
      <c r="A442" s="60"/>
    </row>
    <row r="443" spans="1:1" x14ac:dyDescent="0.2">
      <c r="A443" s="60"/>
    </row>
    <row r="444" spans="1:1" x14ac:dyDescent="0.2">
      <c r="A444" s="60"/>
    </row>
    <row r="445" spans="1:1" x14ac:dyDescent="0.2">
      <c r="A445" s="60"/>
    </row>
    <row r="446" spans="1:1" x14ac:dyDescent="0.2">
      <c r="A446" s="60"/>
    </row>
    <row r="447" spans="1:1" x14ac:dyDescent="0.2">
      <c r="A447" s="60"/>
    </row>
    <row r="448" spans="1:1" x14ac:dyDescent="0.2">
      <c r="A448" s="60"/>
    </row>
    <row r="449" spans="1:1" x14ac:dyDescent="0.2">
      <c r="A449" s="60"/>
    </row>
    <row r="450" spans="1:1" x14ac:dyDescent="0.2">
      <c r="A450" s="60"/>
    </row>
    <row r="451" spans="1:1" x14ac:dyDescent="0.2">
      <c r="A451" s="60"/>
    </row>
    <row r="452" spans="1:1" x14ac:dyDescent="0.2">
      <c r="A452" s="60"/>
    </row>
    <row r="453" spans="1:1" x14ac:dyDescent="0.2">
      <c r="A453" s="60"/>
    </row>
    <row r="454" spans="1:1" x14ac:dyDescent="0.2">
      <c r="A454" s="60"/>
    </row>
    <row r="455" spans="1:1" x14ac:dyDescent="0.2">
      <c r="A455" s="60"/>
    </row>
    <row r="456" spans="1:1" x14ac:dyDescent="0.2">
      <c r="A456" s="60"/>
    </row>
    <row r="457" spans="1:1" x14ac:dyDescent="0.2">
      <c r="A457" s="60"/>
    </row>
    <row r="458" spans="1:1" x14ac:dyDescent="0.2">
      <c r="A458" s="60"/>
    </row>
    <row r="459" spans="1:1" x14ac:dyDescent="0.2">
      <c r="A459" s="60"/>
    </row>
    <row r="460" spans="1:1" x14ac:dyDescent="0.2">
      <c r="A460" s="60"/>
    </row>
    <row r="461" spans="1:1" x14ac:dyDescent="0.2">
      <c r="A461" s="60"/>
    </row>
    <row r="462" spans="1:1" x14ac:dyDescent="0.2">
      <c r="A462" s="60"/>
    </row>
    <row r="463" spans="1:1" x14ac:dyDescent="0.2">
      <c r="A463" s="60"/>
    </row>
    <row r="464" spans="1:1" x14ac:dyDescent="0.2">
      <c r="A464" s="60"/>
    </row>
    <row r="465" spans="1:1" x14ac:dyDescent="0.2">
      <c r="A465" s="60"/>
    </row>
    <row r="466" spans="1:1" x14ac:dyDescent="0.2">
      <c r="A466" s="60"/>
    </row>
    <row r="467" spans="1:1" x14ac:dyDescent="0.2">
      <c r="A467" s="60"/>
    </row>
    <row r="468" spans="1:1" x14ac:dyDescent="0.2">
      <c r="A468" s="60"/>
    </row>
    <row r="469" spans="1:1" x14ac:dyDescent="0.2">
      <c r="A469" s="60"/>
    </row>
    <row r="470" spans="1:1" x14ac:dyDescent="0.2">
      <c r="A470" s="60"/>
    </row>
    <row r="471" spans="1:1" x14ac:dyDescent="0.2">
      <c r="A471" s="60"/>
    </row>
    <row r="472" spans="1:1" x14ac:dyDescent="0.2">
      <c r="A472" s="60"/>
    </row>
  </sheetData>
  <mergeCells count="5">
    <mergeCell ref="A1:F1"/>
    <mergeCell ref="A5:A6"/>
    <mergeCell ref="B5:B6"/>
    <mergeCell ref="C5:F5"/>
    <mergeCell ref="A2:F2"/>
  </mergeCells>
  <conditionalFormatting sqref="D7:D32 D40 D43:D44 D52:D104 D34:D37 D46:D50">
    <cfRule type="cellIs" dxfId="6" priority="3" stopIfTrue="1" operator="greaterThan">
      <formula>60</formula>
    </cfRule>
  </conditionalFormatting>
  <printOptions horizontalCentered="1"/>
  <pageMargins left="0" right="0" top="0.59055118110236227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showZero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37" sqref="M37"/>
    </sheetView>
  </sheetViews>
  <sheetFormatPr defaultColWidth="8.85546875" defaultRowHeight="14.25" x14ac:dyDescent="0.2"/>
  <cols>
    <col min="1" max="1" width="28.7109375" style="4" customWidth="1"/>
    <col min="2" max="2" width="15" style="4" customWidth="1"/>
    <col min="3" max="3" width="9.42578125" style="4" customWidth="1"/>
    <col min="4" max="4" width="8.5703125" style="4" customWidth="1"/>
    <col min="5" max="5" width="9.5703125" style="4" customWidth="1"/>
    <col min="6" max="6" width="9.85546875" style="4" customWidth="1"/>
    <col min="7" max="7" width="18.42578125" style="4" customWidth="1"/>
    <col min="8" max="8" width="11.5703125" style="4" customWidth="1"/>
    <col min="9" max="9" width="9" style="4" customWidth="1"/>
    <col min="10" max="10" width="9.42578125" style="4" customWidth="1"/>
    <col min="11" max="11" width="10.5703125" style="4" bestFit="1" customWidth="1"/>
    <col min="12" max="251" width="8.85546875" style="24"/>
    <col min="252" max="252" width="29" style="24" customWidth="1"/>
    <col min="253" max="253" width="14" style="24" customWidth="1"/>
    <col min="254" max="254" width="9.42578125" style="24" customWidth="1"/>
    <col min="255" max="255" width="9.140625" style="24" customWidth="1"/>
    <col min="256" max="256" width="8.5703125" style="24" customWidth="1"/>
    <col min="257" max="257" width="9.85546875" style="24" customWidth="1"/>
    <col min="258" max="258" width="15.140625" style="24" customWidth="1"/>
    <col min="259" max="259" width="11.5703125" style="24" customWidth="1"/>
    <col min="260" max="260" width="9.85546875" style="24" customWidth="1"/>
    <col min="261" max="261" width="10.140625" style="24" customWidth="1"/>
    <col min="262" max="262" width="10.5703125" style="24" bestFit="1" customWidth="1"/>
    <col min="263" max="264" width="8.85546875" style="24" customWidth="1"/>
    <col min="265" max="507" width="8.85546875" style="24"/>
    <col min="508" max="508" width="29" style="24" customWidth="1"/>
    <col min="509" max="509" width="14" style="24" customWidth="1"/>
    <col min="510" max="510" width="9.42578125" style="24" customWidth="1"/>
    <col min="511" max="511" width="9.140625" style="24" customWidth="1"/>
    <col min="512" max="512" width="8.5703125" style="24" customWidth="1"/>
    <col min="513" max="513" width="9.85546875" style="24" customWidth="1"/>
    <col min="514" max="514" width="15.140625" style="24" customWidth="1"/>
    <col min="515" max="515" width="11.5703125" style="24" customWidth="1"/>
    <col min="516" max="516" width="9.85546875" style="24" customWidth="1"/>
    <col min="517" max="517" width="10.140625" style="24" customWidth="1"/>
    <col min="518" max="518" width="10.5703125" style="24" bestFit="1" customWidth="1"/>
    <col min="519" max="520" width="8.85546875" style="24" customWidth="1"/>
    <col min="521" max="763" width="8.85546875" style="24"/>
    <col min="764" max="764" width="29" style="24" customWidth="1"/>
    <col min="765" max="765" width="14" style="24" customWidth="1"/>
    <col min="766" max="766" width="9.42578125" style="24" customWidth="1"/>
    <col min="767" max="767" width="9.140625" style="24" customWidth="1"/>
    <col min="768" max="768" width="8.5703125" style="24" customWidth="1"/>
    <col min="769" max="769" width="9.85546875" style="24" customWidth="1"/>
    <col min="770" max="770" width="15.140625" style="24" customWidth="1"/>
    <col min="771" max="771" width="11.5703125" style="24" customWidth="1"/>
    <col min="772" max="772" width="9.85546875" style="24" customWidth="1"/>
    <col min="773" max="773" width="10.140625" style="24" customWidth="1"/>
    <col min="774" max="774" width="10.5703125" style="24" bestFit="1" customWidth="1"/>
    <col min="775" max="776" width="8.85546875" style="24" customWidth="1"/>
    <col min="777" max="1019" width="8.85546875" style="24"/>
    <col min="1020" max="1020" width="29" style="24" customWidth="1"/>
    <col min="1021" max="1021" width="14" style="24" customWidth="1"/>
    <col min="1022" max="1022" width="9.42578125" style="24" customWidth="1"/>
    <col min="1023" max="1023" width="9.140625" style="24" customWidth="1"/>
    <col min="1024" max="1024" width="8.5703125" style="24" customWidth="1"/>
    <col min="1025" max="1025" width="9.85546875" style="24" customWidth="1"/>
    <col min="1026" max="1026" width="15.140625" style="24" customWidth="1"/>
    <col min="1027" max="1027" width="11.5703125" style="24" customWidth="1"/>
    <col min="1028" max="1028" width="9.85546875" style="24" customWidth="1"/>
    <col min="1029" max="1029" width="10.140625" style="24" customWidth="1"/>
    <col min="1030" max="1030" width="10.5703125" style="24" bestFit="1" customWidth="1"/>
    <col min="1031" max="1032" width="8.85546875" style="24" customWidth="1"/>
    <col min="1033" max="1275" width="8.85546875" style="24"/>
    <col min="1276" max="1276" width="29" style="24" customWidth="1"/>
    <col min="1277" max="1277" width="14" style="24" customWidth="1"/>
    <col min="1278" max="1278" width="9.42578125" style="24" customWidth="1"/>
    <col min="1279" max="1279" width="9.140625" style="24" customWidth="1"/>
    <col min="1280" max="1280" width="8.5703125" style="24" customWidth="1"/>
    <col min="1281" max="1281" width="9.85546875" style="24" customWidth="1"/>
    <col min="1282" max="1282" width="15.140625" style="24" customWidth="1"/>
    <col min="1283" max="1283" width="11.5703125" style="24" customWidth="1"/>
    <col min="1284" max="1284" width="9.85546875" style="24" customWidth="1"/>
    <col min="1285" max="1285" width="10.140625" style="24" customWidth="1"/>
    <col min="1286" max="1286" width="10.5703125" style="24" bestFit="1" customWidth="1"/>
    <col min="1287" max="1288" width="8.85546875" style="24" customWidth="1"/>
    <col min="1289" max="1531" width="8.85546875" style="24"/>
    <col min="1532" max="1532" width="29" style="24" customWidth="1"/>
    <col min="1533" max="1533" width="14" style="24" customWidth="1"/>
    <col min="1534" max="1534" width="9.42578125" style="24" customWidth="1"/>
    <col min="1535" max="1535" width="9.140625" style="24" customWidth="1"/>
    <col min="1536" max="1536" width="8.5703125" style="24" customWidth="1"/>
    <col min="1537" max="1537" width="9.85546875" style="24" customWidth="1"/>
    <col min="1538" max="1538" width="15.140625" style="24" customWidth="1"/>
    <col min="1539" max="1539" width="11.5703125" style="24" customWidth="1"/>
    <col min="1540" max="1540" width="9.85546875" style="24" customWidth="1"/>
    <col min="1541" max="1541" width="10.140625" style="24" customWidth="1"/>
    <col min="1542" max="1542" width="10.5703125" style="24" bestFit="1" customWidth="1"/>
    <col min="1543" max="1544" width="8.85546875" style="24" customWidth="1"/>
    <col min="1545" max="1787" width="8.85546875" style="24"/>
    <col min="1788" max="1788" width="29" style="24" customWidth="1"/>
    <col min="1789" max="1789" width="14" style="24" customWidth="1"/>
    <col min="1790" max="1790" width="9.42578125" style="24" customWidth="1"/>
    <col min="1791" max="1791" width="9.140625" style="24" customWidth="1"/>
    <col min="1792" max="1792" width="8.5703125" style="24" customWidth="1"/>
    <col min="1793" max="1793" width="9.85546875" style="24" customWidth="1"/>
    <col min="1794" max="1794" width="15.140625" style="24" customWidth="1"/>
    <col min="1795" max="1795" width="11.5703125" style="24" customWidth="1"/>
    <col min="1796" max="1796" width="9.85546875" style="24" customWidth="1"/>
    <col min="1797" max="1797" width="10.140625" style="24" customWidth="1"/>
    <col min="1798" max="1798" width="10.5703125" style="24" bestFit="1" customWidth="1"/>
    <col min="1799" max="1800" width="8.85546875" style="24" customWidth="1"/>
    <col min="1801" max="2043" width="8.85546875" style="24"/>
    <col min="2044" max="2044" width="29" style="24" customWidth="1"/>
    <col min="2045" max="2045" width="14" style="24" customWidth="1"/>
    <col min="2046" max="2046" width="9.42578125" style="24" customWidth="1"/>
    <col min="2047" max="2047" width="9.140625" style="24" customWidth="1"/>
    <col min="2048" max="2048" width="8.5703125" style="24" customWidth="1"/>
    <col min="2049" max="2049" width="9.85546875" style="24" customWidth="1"/>
    <col min="2050" max="2050" width="15.140625" style="24" customWidth="1"/>
    <col min="2051" max="2051" width="11.5703125" style="24" customWidth="1"/>
    <col min="2052" max="2052" width="9.85546875" style="24" customWidth="1"/>
    <col min="2053" max="2053" width="10.140625" style="24" customWidth="1"/>
    <col min="2054" max="2054" width="10.5703125" style="24" bestFit="1" customWidth="1"/>
    <col min="2055" max="2056" width="8.85546875" style="24" customWidth="1"/>
    <col min="2057" max="2299" width="8.85546875" style="24"/>
    <col min="2300" max="2300" width="29" style="24" customWidth="1"/>
    <col min="2301" max="2301" width="14" style="24" customWidth="1"/>
    <col min="2302" max="2302" width="9.42578125" style="24" customWidth="1"/>
    <col min="2303" max="2303" width="9.140625" style="24" customWidth="1"/>
    <col min="2304" max="2304" width="8.5703125" style="24" customWidth="1"/>
    <col min="2305" max="2305" width="9.85546875" style="24" customWidth="1"/>
    <col min="2306" max="2306" width="15.140625" style="24" customWidth="1"/>
    <col min="2307" max="2307" width="11.5703125" style="24" customWidth="1"/>
    <col min="2308" max="2308" width="9.85546875" style="24" customWidth="1"/>
    <col min="2309" max="2309" width="10.140625" style="24" customWidth="1"/>
    <col min="2310" max="2310" width="10.5703125" style="24" bestFit="1" customWidth="1"/>
    <col min="2311" max="2312" width="8.85546875" style="24" customWidth="1"/>
    <col min="2313" max="2555" width="8.85546875" style="24"/>
    <col min="2556" max="2556" width="29" style="24" customWidth="1"/>
    <col min="2557" max="2557" width="14" style="24" customWidth="1"/>
    <col min="2558" max="2558" width="9.42578125" style="24" customWidth="1"/>
    <col min="2559" max="2559" width="9.140625" style="24" customWidth="1"/>
    <col min="2560" max="2560" width="8.5703125" style="24" customWidth="1"/>
    <col min="2561" max="2561" width="9.85546875" style="24" customWidth="1"/>
    <col min="2562" max="2562" width="15.140625" style="24" customWidth="1"/>
    <col min="2563" max="2563" width="11.5703125" style="24" customWidth="1"/>
    <col min="2564" max="2564" width="9.85546875" style="24" customWidth="1"/>
    <col min="2565" max="2565" width="10.140625" style="24" customWidth="1"/>
    <col min="2566" max="2566" width="10.5703125" style="24" bestFit="1" customWidth="1"/>
    <col min="2567" max="2568" width="8.85546875" style="24" customWidth="1"/>
    <col min="2569" max="2811" width="8.85546875" style="24"/>
    <col min="2812" max="2812" width="29" style="24" customWidth="1"/>
    <col min="2813" max="2813" width="14" style="24" customWidth="1"/>
    <col min="2814" max="2814" width="9.42578125" style="24" customWidth="1"/>
    <col min="2815" max="2815" width="9.140625" style="24" customWidth="1"/>
    <col min="2816" max="2816" width="8.5703125" style="24" customWidth="1"/>
    <col min="2817" max="2817" width="9.85546875" style="24" customWidth="1"/>
    <col min="2818" max="2818" width="15.140625" style="24" customWidth="1"/>
    <col min="2819" max="2819" width="11.5703125" style="24" customWidth="1"/>
    <col min="2820" max="2820" width="9.85546875" style="24" customWidth="1"/>
    <col min="2821" max="2821" width="10.140625" style="24" customWidth="1"/>
    <col min="2822" max="2822" width="10.5703125" style="24" bestFit="1" customWidth="1"/>
    <col min="2823" max="2824" width="8.85546875" style="24" customWidth="1"/>
    <col min="2825" max="3067" width="8.85546875" style="24"/>
    <col min="3068" max="3068" width="29" style="24" customWidth="1"/>
    <col min="3069" max="3069" width="14" style="24" customWidth="1"/>
    <col min="3070" max="3070" width="9.42578125" style="24" customWidth="1"/>
    <col min="3071" max="3071" width="9.140625" style="24" customWidth="1"/>
    <col min="3072" max="3072" width="8.5703125" style="24" customWidth="1"/>
    <col min="3073" max="3073" width="9.85546875" style="24" customWidth="1"/>
    <col min="3074" max="3074" width="15.140625" style="24" customWidth="1"/>
    <col min="3075" max="3075" width="11.5703125" style="24" customWidth="1"/>
    <col min="3076" max="3076" width="9.85546875" style="24" customWidth="1"/>
    <col min="3077" max="3077" width="10.140625" style="24" customWidth="1"/>
    <col min="3078" max="3078" width="10.5703125" style="24" bestFit="1" customWidth="1"/>
    <col min="3079" max="3080" width="8.85546875" style="24" customWidth="1"/>
    <col min="3081" max="3323" width="8.85546875" style="24"/>
    <col min="3324" max="3324" width="29" style="24" customWidth="1"/>
    <col min="3325" max="3325" width="14" style="24" customWidth="1"/>
    <col min="3326" max="3326" width="9.42578125" style="24" customWidth="1"/>
    <col min="3327" max="3327" width="9.140625" style="24" customWidth="1"/>
    <col min="3328" max="3328" width="8.5703125" style="24" customWidth="1"/>
    <col min="3329" max="3329" width="9.85546875" style="24" customWidth="1"/>
    <col min="3330" max="3330" width="15.140625" style="24" customWidth="1"/>
    <col min="3331" max="3331" width="11.5703125" style="24" customWidth="1"/>
    <col min="3332" max="3332" width="9.85546875" style="24" customWidth="1"/>
    <col min="3333" max="3333" width="10.140625" style="24" customWidth="1"/>
    <col min="3334" max="3334" width="10.5703125" style="24" bestFit="1" customWidth="1"/>
    <col min="3335" max="3336" width="8.85546875" style="24" customWidth="1"/>
    <col min="3337" max="3579" width="8.85546875" style="24"/>
    <col min="3580" max="3580" width="29" style="24" customWidth="1"/>
    <col min="3581" max="3581" width="14" style="24" customWidth="1"/>
    <col min="3582" max="3582" width="9.42578125" style="24" customWidth="1"/>
    <col min="3583" max="3583" width="9.140625" style="24" customWidth="1"/>
    <col min="3584" max="3584" width="8.5703125" style="24" customWidth="1"/>
    <col min="3585" max="3585" width="9.85546875" style="24" customWidth="1"/>
    <col min="3586" max="3586" width="15.140625" style="24" customWidth="1"/>
    <col min="3587" max="3587" width="11.5703125" style="24" customWidth="1"/>
    <col min="3588" max="3588" width="9.85546875" style="24" customWidth="1"/>
    <col min="3589" max="3589" width="10.140625" style="24" customWidth="1"/>
    <col min="3590" max="3590" width="10.5703125" style="24" bestFit="1" customWidth="1"/>
    <col min="3591" max="3592" width="8.85546875" style="24" customWidth="1"/>
    <col min="3593" max="3835" width="8.85546875" style="24"/>
    <col min="3836" max="3836" width="29" style="24" customWidth="1"/>
    <col min="3837" max="3837" width="14" style="24" customWidth="1"/>
    <col min="3838" max="3838" width="9.42578125" style="24" customWidth="1"/>
    <col min="3839" max="3839" width="9.140625" style="24" customWidth="1"/>
    <col min="3840" max="3840" width="8.5703125" style="24" customWidth="1"/>
    <col min="3841" max="3841" width="9.85546875" style="24" customWidth="1"/>
    <col min="3842" max="3842" width="15.140625" style="24" customWidth="1"/>
    <col min="3843" max="3843" width="11.5703125" style="24" customWidth="1"/>
    <col min="3844" max="3844" width="9.85546875" style="24" customWidth="1"/>
    <col min="3845" max="3845" width="10.140625" style="24" customWidth="1"/>
    <col min="3846" max="3846" width="10.5703125" style="24" bestFit="1" customWidth="1"/>
    <col min="3847" max="3848" width="8.85546875" style="24" customWidth="1"/>
    <col min="3849" max="4091" width="8.85546875" style="24"/>
    <col min="4092" max="4092" width="29" style="24" customWidth="1"/>
    <col min="4093" max="4093" width="14" style="24" customWidth="1"/>
    <col min="4094" max="4094" width="9.42578125" style="24" customWidth="1"/>
    <col min="4095" max="4095" width="9.140625" style="24" customWidth="1"/>
    <col min="4096" max="4096" width="8.5703125" style="24" customWidth="1"/>
    <col min="4097" max="4097" width="9.85546875" style="24" customWidth="1"/>
    <col min="4098" max="4098" width="15.140625" style="24" customWidth="1"/>
    <col min="4099" max="4099" width="11.5703125" style="24" customWidth="1"/>
    <col min="4100" max="4100" width="9.85546875" style="24" customWidth="1"/>
    <col min="4101" max="4101" width="10.140625" style="24" customWidth="1"/>
    <col min="4102" max="4102" width="10.5703125" style="24" bestFit="1" customWidth="1"/>
    <col min="4103" max="4104" width="8.85546875" style="24" customWidth="1"/>
    <col min="4105" max="4347" width="8.85546875" style="24"/>
    <col min="4348" max="4348" width="29" style="24" customWidth="1"/>
    <col min="4349" max="4349" width="14" style="24" customWidth="1"/>
    <col min="4350" max="4350" width="9.42578125" style="24" customWidth="1"/>
    <col min="4351" max="4351" width="9.140625" style="24" customWidth="1"/>
    <col min="4352" max="4352" width="8.5703125" style="24" customWidth="1"/>
    <col min="4353" max="4353" width="9.85546875" style="24" customWidth="1"/>
    <col min="4354" max="4354" width="15.140625" style="24" customWidth="1"/>
    <col min="4355" max="4355" width="11.5703125" style="24" customWidth="1"/>
    <col min="4356" max="4356" width="9.85546875" style="24" customWidth="1"/>
    <col min="4357" max="4357" width="10.140625" style="24" customWidth="1"/>
    <col min="4358" max="4358" width="10.5703125" style="24" bestFit="1" customWidth="1"/>
    <col min="4359" max="4360" width="8.85546875" style="24" customWidth="1"/>
    <col min="4361" max="4603" width="8.85546875" style="24"/>
    <col min="4604" max="4604" width="29" style="24" customWidth="1"/>
    <col min="4605" max="4605" width="14" style="24" customWidth="1"/>
    <col min="4606" max="4606" width="9.42578125" style="24" customWidth="1"/>
    <col min="4607" max="4607" width="9.140625" style="24" customWidth="1"/>
    <col min="4608" max="4608" width="8.5703125" style="24" customWidth="1"/>
    <col min="4609" max="4609" width="9.85546875" style="24" customWidth="1"/>
    <col min="4610" max="4610" width="15.140625" style="24" customWidth="1"/>
    <col min="4611" max="4611" width="11.5703125" style="24" customWidth="1"/>
    <col min="4612" max="4612" width="9.85546875" style="24" customWidth="1"/>
    <col min="4613" max="4613" width="10.140625" style="24" customWidth="1"/>
    <col min="4614" max="4614" width="10.5703125" style="24" bestFit="1" customWidth="1"/>
    <col min="4615" max="4616" width="8.85546875" style="24" customWidth="1"/>
    <col min="4617" max="4859" width="8.85546875" style="24"/>
    <col min="4860" max="4860" width="29" style="24" customWidth="1"/>
    <col min="4861" max="4861" width="14" style="24" customWidth="1"/>
    <col min="4862" max="4862" width="9.42578125" style="24" customWidth="1"/>
    <col min="4863" max="4863" width="9.140625" style="24" customWidth="1"/>
    <col min="4864" max="4864" width="8.5703125" style="24" customWidth="1"/>
    <col min="4865" max="4865" width="9.85546875" style="24" customWidth="1"/>
    <col min="4866" max="4866" width="15.140625" style="24" customWidth="1"/>
    <col min="4867" max="4867" width="11.5703125" style="24" customWidth="1"/>
    <col min="4868" max="4868" width="9.85546875" style="24" customWidth="1"/>
    <col min="4869" max="4869" width="10.140625" style="24" customWidth="1"/>
    <col min="4870" max="4870" width="10.5703125" style="24" bestFit="1" customWidth="1"/>
    <col min="4871" max="4872" width="8.85546875" style="24" customWidth="1"/>
    <col min="4873" max="5115" width="8.85546875" style="24"/>
    <col min="5116" max="5116" width="29" style="24" customWidth="1"/>
    <col min="5117" max="5117" width="14" style="24" customWidth="1"/>
    <col min="5118" max="5118" width="9.42578125" style="24" customWidth="1"/>
    <col min="5119" max="5119" width="9.140625" style="24" customWidth="1"/>
    <col min="5120" max="5120" width="8.5703125" style="24" customWidth="1"/>
    <col min="5121" max="5121" width="9.85546875" style="24" customWidth="1"/>
    <col min="5122" max="5122" width="15.140625" style="24" customWidth="1"/>
    <col min="5123" max="5123" width="11.5703125" style="24" customWidth="1"/>
    <col min="5124" max="5124" width="9.85546875" style="24" customWidth="1"/>
    <col min="5125" max="5125" width="10.140625" style="24" customWidth="1"/>
    <col min="5126" max="5126" width="10.5703125" style="24" bestFit="1" customWidth="1"/>
    <col min="5127" max="5128" width="8.85546875" style="24" customWidth="1"/>
    <col min="5129" max="5371" width="8.85546875" style="24"/>
    <col min="5372" max="5372" width="29" style="24" customWidth="1"/>
    <col min="5373" max="5373" width="14" style="24" customWidth="1"/>
    <col min="5374" max="5374" width="9.42578125" style="24" customWidth="1"/>
    <col min="5375" max="5375" width="9.140625" style="24" customWidth="1"/>
    <col min="5376" max="5376" width="8.5703125" style="24" customWidth="1"/>
    <col min="5377" max="5377" width="9.85546875" style="24" customWidth="1"/>
    <col min="5378" max="5378" width="15.140625" style="24" customWidth="1"/>
    <col min="5379" max="5379" width="11.5703125" style="24" customWidth="1"/>
    <col min="5380" max="5380" width="9.85546875" style="24" customWidth="1"/>
    <col min="5381" max="5381" width="10.140625" style="24" customWidth="1"/>
    <col min="5382" max="5382" width="10.5703125" style="24" bestFit="1" customWidth="1"/>
    <col min="5383" max="5384" width="8.85546875" style="24" customWidth="1"/>
    <col min="5385" max="5627" width="8.85546875" style="24"/>
    <col min="5628" max="5628" width="29" style="24" customWidth="1"/>
    <col min="5629" max="5629" width="14" style="24" customWidth="1"/>
    <col min="5630" max="5630" width="9.42578125" style="24" customWidth="1"/>
    <col min="5631" max="5631" width="9.140625" style="24" customWidth="1"/>
    <col min="5632" max="5632" width="8.5703125" style="24" customWidth="1"/>
    <col min="5633" max="5633" width="9.85546875" style="24" customWidth="1"/>
    <col min="5634" max="5634" width="15.140625" style="24" customWidth="1"/>
    <col min="5635" max="5635" width="11.5703125" style="24" customWidth="1"/>
    <col min="5636" max="5636" width="9.85546875" style="24" customWidth="1"/>
    <col min="5637" max="5637" width="10.140625" style="24" customWidth="1"/>
    <col min="5638" max="5638" width="10.5703125" style="24" bestFit="1" customWidth="1"/>
    <col min="5639" max="5640" width="8.85546875" style="24" customWidth="1"/>
    <col min="5641" max="5883" width="8.85546875" style="24"/>
    <col min="5884" max="5884" width="29" style="24" customWidth="1"/>
    <col min="5885" max="5885" width="14" style="24" customWidth="1"/>
    <col min="5886" max="5886" width="9.42578125" style="24" customWidth="1"/>
    <col min="5887" max="5887" width="9.140625" style="24" customWidth="1"/>
    <col min="5888" max="5888" width="8.5703125" style="24" customWidth="1"/>
    <col min="5889" max="5889" width="9.85546875" style="24" customWidth="1"/>
    <col min="5890" max="5890" width="15.140625" style="24" customWidth="1"/>
    <col min="5891" max="5891" width="11.5703125" style="24" customWidth="1"/>
    <col min="5892" max="5892" width="9.85546875" style="24" customWidth="1"/>
    <col min="5893" max="5893" width="10.140625" style="24" customWidth="1"/>
    <col min="5894" max="5894" width="10.5703125" style="24" bestFit="1" customWidth="1"/>
    <col min="5895" max="5896" width="8.85546875" style="24" customWidth="1"/>
    <col min="5897" max="6139" width="8.85546875" style="24"/>
    <col min="6140" max="6140" width="29" style="24" customWidth="1"/>
    <col min="6141" max="6141" width="14" style="24" customWidth="1"/>
    <col min="6142" max="6142" width="9.42578125" style="24" customWidth="1"/>
    <col min="6143" max="6143" width="9.140625" style="24" customWidth="1"/>
    <col min="6144" max="6144" width="8.5703125" style="24" customWidth="1"/>
    <col min="6145" max="6145" width="9.85546875" style="24" customWidth="1"/>
    <col min="6146" max="6146" width="15.140625" style="24" customWidth="1"/>
    <col min="6147" max="6147" width="11.5703125" style="24" customWidth="1"/>
    <col min="6148" max="6148" width="9.85546875" style="24" customWidth="1"/>
    <col min="6149" max="6149" width="10.140625" style="24" customWidth="1"/>
    <col min="6150" max="6150" width="10.5703125" style="24" bestFit="1" customWidth="1"/>
    <col min="6151" max="6152" width="8.85546875" style="24" customWidth="1"/>
    <col min="6153" max="6395" width="8.85546875" style="24"/>
    <col min="6396" max="6396" width="29" style="24" customWidth="1"/>
    <col min="6397" max="6397" width="14" style="24" customWidth="1"/>
    <col min="6398" max="6398" width="9.42578125" style="24" customWidth="1"/>
    <col min="6399" max="6399" width="9.140625" style="24" customWidth="1"/>
    <col min="6400" max="6400" width="8.5703125" style="24" customWidth="1"/>
    <col min="6401" max="6401" width="9.85546875" style="24" customWidth="1"/>
    <col min="6402" max="6402" width="15.140625" style="24" customWidth="1"/>
    <col min="6403" max="6403" width="11.5703125" style="24" customWidth="1"/>
    <col min="6404" max="6404" width="9.85546875" style="24" customWidth="1"/>
    <col min="6405" max="6405" width="10.140625" style="24" customWidth="1"/>
    <col min="6406" max="6406" width="10.5703125" style="24" bestFit="1" customWidth="1"/>
    <col min="6407" max="6408" width="8.85546875" style="24" customWidth="1"/>
    <col min="6409" max="6651" width="8.85546875" style="24"/>
    <col min="6652" max="6652" width="29" style="24" customWidth="1"/>
    <col min="6653" max="6653" width="14" style="24" customWidth="1"/>
    <col min="6654" max="6654" width="9.42578125" style="24" customWidth="1"/>
    <col min="6655" max="6655" width="9.140625" style="24" customWidth="1"/>
    <col min="6656" max="6656" width="8.5703125" style="24" customWidth="1"/>
    <col min="6657" max="6657" width="9.85546875" style="24" customWidth="1"/>
    <col min="6658" max="6658" width="15.140625" style="24" customWidth="1"/>
    <col min="6659" max="6659" width="11.5703125" style="24" customWidth="1"/>
    <col min="6660" max="6660" width="9.85546875" style="24" customWidth="1"/>
    <col min="6661" max="6661" width="10.140625" style="24" customWidth="1"/>
    <col min="6662" max="6662" width="10.5703125" style="24" bestFit="1" customWidth="1"/>
    <col min="6663" max="6664" width="8.85546875" style="24" customWidth="1"/>
    <col min="6665" max="6907" width="8.85546875" style="24"/>
    <col min="6908" max="6908" width="29" style="24" customWidth="1"/>
    <col min="6909" max="6909" width="14" style="24" customWidth="1"/>
    <col min="6910" max="6910" width="9.42578125" style="24" customWidth="1"/>
    <col min="6911" max="6911" width="9.140625" style="24" customWidth="1"/>
    <col min="6912" max="6912" width="8.5703125" style="24" customWidth="1"/>
    <col min="6913" max="6913" width="9.85546875" style="24" customWidth="1"/>
    <col min="6914" max="6914" width="15.140625" style="24" customWidth="1"/>
    <col min="6915" max="6915" width="11.5703125" style="24" customWidth="1"/>
    <col min="6916" max="6916" width="9.85546875" style="24" customWidth="1"/>
    <col min="6917" max="6917" width="10.140625" style="24" customWidth="1"/>
    <col min="6918" max="6918" width="10.5703125" style="24" bestFit="1" customWidth="1"/>
    <col min="6919" max="6920" width="8.85546875" style="24" customWidth="1"/>
    <col min="6921" max="7163" width="8.85546875" style="24"/>
    <col min="7164" max="7164" width="29" style="24" customWidth="1"/>
    <col min="7165" max="7165" width="14" style="24" customWidth="1"/>
    <col min="7166" max="7166" width="9.42578125" style="24" customWidth="1"/>
    <col min="7167" max="7167" width="9.140625" style="24" customWidth="1"/>
    <col min="7168" max="7168" width="8.5703125" style="24" customWidth="1"/>
    <col min="7169" max="7169" width="9.85546875" style="24" customWidth="1"/>
    <col min="7170" max="7170" width="15.140625" style="24" customWidth="1"/>
    <col min="7171" max="7171" width="11.5703125" style="24" customWidth="1"/>
    <col min="7172" max="7172" width="9.85546875" style="24" customWidth="1"/>
    <col min="7173" max="7173" width="10.140625" style="24" customWidth="1"/>
    <col min="7174" max="7174" width="10.5703125" style="24" bestFit="1" customWidth="1"/>
    <col min="7175" max="7176" width="8.85546875" style="24" customWidth="1"/>
    <col min="7177" max="7419" width="8.85546875" style="24"/>
    <col min="7420" max="7420" width="29" style="24" customWidth="1"/>
    <col min="7421" max="7421" width="14" style="24" customWidth="1"/>
    <col min="7422" max="7422" width="9.42578125" style="24" customWidth="1"/>
    <col min="7423" max="7423" width="9.140625" style="24" customWidth="1"/>
    <col min="7424" max="7424" width="8.5703125" style="24" customWidth="1"/>
    <col min="7425" max="7425" width="9.85546875" style="24" customWidth="1"/>
    <col min="7426" max="7426" width="15.140625" style="24" customWidth="1"/>
    <col min="7427" max="7427" width="11.5703125" style="24" customWidth="1"/>
    <col min="7428" max="7428" width="9.85546875" style="24" customWidth="1"/>
    <col min="7429" max="7429" width="10.140625" style="24" customWidth="1"/>
    <col min="7430" max="7430" width="10.5703125" style="24" bestFit="1" customWidth="1"/>
    <col min="7431" max="7432" width="8.85546875" style="24" customWidth="1"/>
    <col min="7433" max="7675" width="8.85546875" style="24"/>
    <col min="7676" max="7676" width="29" style="24" customWidth="1"/>
    <col min="7677" max="7677" width="14" style="24" customWidth="1"/>
    <col min="7678" max="7678" width="9.42578125" style="24" customWidth="1"/>
    <col min="7679" max="7679" width="9.140625" style="24" customWidth="1"/>
    <col min="7680" max="7680" width="8.5703125" style="24" customWidth="1"/>
    <col min="7681" max="7681" width="9.85546875" style="24" customWidth="1"/>
    <col min="7682" max="7682" width="15.140625" style="24" customWidth="1"/>
    <col min="7683" max="7683" width="11.5703125" style="24" customWidth="1"/>
    <col min="7684" max="7684" width="9.85546875" style="24" customWidth="1"/>
    <col min="7685" max="7685" width="10.140625" style="24" customWidth="1"/>
    <col min="7686" max="7686" width="10.5703125" style="24" bestFit="1" customWidth="1"/>
    <col min="7687" max="7688" width="8.85546875" style="24" customWidth="1"/>
    <col min="7689" max="7931" width="8.85546875" style="24"/>
    <col min="7932" max="7932" width="29" style="24" customWidth="1"/>
    <col min="7933" max="7933" width="14" style="24" customWidth="1"/>
    <col min="7934" max="7934" width="9.42578125" style="24" customWidth="1"/>
    <col min="7935" max="7935" width="9.140625" style="24" customWidth="1"/>
    <col min="7936" max="7936" width="8.5703125" style="24" customWidth="1"/>
    <col min="7937" max="7937" width="9.85546875" style="24" customWidth="1"/>
    <col min="7938" max="7938" width="15.140625" style="24" customWidth="1"/>
    <col min="7939" max="7939" width="11.5703125" style="24" customWidth="1"/>
    <col min="7940" max="7940" width="9.85546875" style="24" customWidth="1"/>
    <col min="7941" max="7941" width="10.140625" style="24" customWidth="1"/>
    <col min="7942" max="7942" width="10.5703125" style="24" bestFit="1" customWidth="1"/>
    <col min="7943" max="7944" width="8.85546875" style="24" customWidth="1"/>
    <col min="7945" max="8187" width="8.85546875" style="24"/>
    <col min="8188" max="8188" width="29" style="24" customWidth="1"/>
    <col min="8189" max="8189" width="14" style="24" customWidth="1"/>
    <col min="8190" max="8190" width="9.42578125" style="24" customWidth="1"/>
    <col min="8191" max="8191" width="9.140625" style="24" customWidth="1"/>
    <col min="8192" max="8192" width="8.5703125" style="24" customWidth="1"/>
    <col min="8193" max="8193" width="9.85546875" style="24" customWidth="1"/>
    <col min="8194" max="8194" width="15.140625" style="24" customWidth="1"/>
    <col min="8195" max="8195" width="11.5703125" style="24" customWidth="1"/>
    <col min="8196" max="8196" width="9.85546875" style="24" customWidth="1"/>
    <col min="8197" max="8197" width="10.140625" style="24" customWidth="1"/>
    <col min="8198" max="8198" width="10.5703125" style="24" bestFit="1" customWidth="1"/>
    <col min="8199" max="8200" width="8.85546875" style="24" customWidth="1"/>
    <col min="8201" max="8443" width="8.85546875" style="24"/>
    <col min="8444" max="8444" width="29" style="24" customWidth="1"/>
    <col min="8445" max="8445" width="14" style="24" customWidth="1"/>
    <col min="8446" max="8446" width="9.42578125" style="24" customWidth="1"/>
    <col min="8447" max="8447" width="9.140625" style="24" customWidth="1"/>
    <col min="8448" max="8448" width="8.5703125" style="24" customWidth="1"/>
    <col min="8449" max="8449" width="9.85546875" style="24" customWidth="1"/>
    <col min="8450" max="8450" width="15.140625" style="24" customWidth="1"/>
    <col min="8451" max="8451" width="11.5703125" style="24" customWidth="1"/>
    <col min="8452" max="8452" width="9.85546875" style="24" customWidth="1"/>
    <col min="8453" max="8453" width="10.140625" style="24" customWidth="1"/>
    <col min="8454" max="8454" width="10.5703125" style="24" bestFit="1" customWidth="1"/>
    <col min="8455" max="8456" width="8.85546875" style="24" customWidth="1"/>
    <col min="8457" max="8699" width="8.85546875" style="24"/>
    <col min="8700" max="8700" width="29" style="24" customWidth="1"/>
    <col min="8701" max="8701" width="14" style="24" customWidth="1"/>
    <col min="8702" max="8702" width="9.42578125" style="24" customWidth="1"/>
    <col min="8703" max="8703" width="9.140625" style="24" customWidth="1"/>
    <col min="8704" max="8704" width="8.5703125" style="24" customWidth="1"/>
    <col min="8705" max="8705" width="9.85546875" style="24" customWidth="1"/>
    <col min="8706" max="8706" width="15.140625" style="24" customWidth="1"/>
    <col min="8707" max="8707" width="11.5703125" style="24" customWidth="1"/>
    <col min="8708" max="8708" width="9.85546875" style="24" customWidth="1"/>
    <col min="8709" max="8709" width="10.140625" style="24" customWidth="1"/>
    <col min="8710" max="8710" width="10.5703125" style="24" bestFit="1" customWidth="1"/>
    <col min="8711" max="8712" width="8.85546875" style="24" customWidth="1"/>
    <col min="8713" max="8955" width="8.85546875" style="24"/>
    <col min="8956" max="8956" width="29" style="24" customWidth="1"/>
    <col min="8957" max="8957" width="14" style="24" customWidth="1"/>
    <col min="8958" max="8958" width="9.42578125" style="24" customWidth="1"/>
    <col min="8959" max="8959" width="9.140625" style="24" customWidth="1"/>
    <col min="8960" max="8960" width="8.5703125" style="24" customWidth="1"/>
    <col min="8961" max="8961" width="9.85546875" style="24" customWidth="1"/>
    <col min="8962" max="8962" width="15.140625" style="24" customWidth="1"/>
    <col min="8963" max="8963" width="11.5703125" style="24" customWidth="1"/>
    <col min="8964" max="8964" width="9.85546875" style="24" customWidth="1"/>
    <col min="8965" max="8965" width="10.140625" style="24" customWidth="1"/>
    <col min="8966" max="8966" width="10.5703125" style="24" bestFit="1" customWidth="1"/>
    <col min="8967" max="8968" width="8.85546875" style="24" customWidth="1"/>
    <col min="8969" max="9211" width="8.85546875" style="24"/>
    <col min="9212" max="9212" width="29" style="24" customWidth="1"/>
    <col min="9213" max="9213" width="14" style="24" customWidth="1"/>
    <col min="9214" max="9214" width="9.42578125" style="24" customWidth="1"/>
    <col min="9215" max="9215" width="9.140625" style="24" customWidth="1"/>
    <col min="9216" max="9216" width="8.5703125" style="24" customWidth="1"/>
    <col min="9217" max="9217" width="9.85546875" style="24" customWidth="1"/>
    <col min="9218" max="9218" width="15.140625" style="24" customWidth="1"/>
    <col min="9219" max="9219" width="11.5703125" style="24" customWidth="1"/>
    <col min="9220" max="9220" width="9.85546875" style="24" customWidth="1"/>
    <col min="9221" max="9221" width="10.140625" style="24" customWidth="1"/>
    <col min="9222" max="9222" width="10.5703125" style="24" bestFit="1" customWidth="1"/>
    <col min="9223" max="9224" width="8.85546875" style="24" customWidth="1"/>
    <col min="9225" max="9467" width="8.85546875" style="24"/>
    <col min="9468" max="9468" width="29" style="24" customWidth="1"/>
    <col min="9469" max="9469" width="14" style="24" customWidth="1"/>
    <col min="9470" max="9470" width="9.42578125" style="24" customWidth="1"/>
    <col min="9471" max="9471" width="9.140625" style="24" customWidth="1"/>
    <col min="9472" max="9472" width="8.5703125" style="24" customWidth="1"/>
    <col min="9473" max="9473" width="9.85546875" style="24" customWidth="1"/>
    <col min="9474" max="9474" width="15.140625" style="24" customWidth="1"/>
    <col min="9475" max="9475" width="11.5703125" style="24" customWidth="1"/>
    <col min="9476" max="9476" width="9.85546875" style="24" customWidth="1"/>
    <col min="9477" max="9477" width="10.140625" style="24" customWidth="1"/>
    <col min="9478" max="9478" width="10.5703125" style="24" bestFit="1" customWidth="1"/>
    <col min="9479" max="9480" width="8.85546875" style="24" customWidth="1"/>
    <col min="9481" max="9723" width="8.85546875" style="24"/>
    <col min="9724" max="9724" width="29" style="24" customWidth="1"/>
    <col min="9725" max="9725" width="14" style="24" customWidth="1"/>
    <col min="9726" max="9726" width="9.42578125" style="24" customWidth="1"/>
    <col min="9727" max="9727" width="9.140625" style="24" customWidth="1"/>
    <col min="9728" max="9728" width="8.5703125" style="24" customWidth="1"/>
    <col min="9729" max="9729" width="9.85546875" style="24" customWidth="1"/>
    <col min="9730" max="9730" width="15.140625" style="24" customWidth="1"/>
    <col min="9731" max="9731" width="11.5703125" style="24" customWidth="1"/>
    <col min="9732" max="9732" width="9.85546875" style="24" customWidth="1"/>
    <col min="9733" max="9733" width="10.140625" style="24" customWidth="1"/>
    <col min="9734" max="9734" width="10.5703125" style="24" bestFit="1" customWidth="1"/>
    <col min="9735" max="9736" width="8.85546875" style="24" customWidth="1"/>
    <col min="9737" max="9979" width="8.85546875" style="24"/>
    <col min="9980" max="9980" width="29" style="24" customWidth="1"/>
    <col min="9981" max="9981" width="14" style="24" customWidth="1"/>
    <col min="9982" max="9982" width="9.42578125" style="24" customWidth="1"/>
    <col min="9983" max="9983" width="9.140625" style="24" customWidth="1"/>
    <col min="9984" max="9984" width="8.5703125" style="24" customWidth="1"/>
    <col min="9985" max="9985" width="9.85546875" style="24" customWidth="1"/>
    <col min="9986" max="9986" width="15.140625" style="24" customWidth="1"/>
    <col min="9987" max="9987" width="11.5703125" style="24" customWidth="1"/>
    <col min="9988" max="9988" width="9.85546875" style="24" customWidth="1"/>
    <col min="9989" max="9989" width="10.140625" style="24" customWidth="1"/>
    <col min="9990" max="9990" width="10.5703125" style="24" bestFit="1" customWidth="1"/>
    <col min="9991" max="9992" width="8.85546875" style="24" customWidth="1"/>
    <col min="9993" max="10235" width="8.85546875" style="24"/>
    <col min="10236" max="10236" width="29" style="24" customWidth="1"/>
    <col min="10237" max="10237" width="14" style="24" customWidth="1"/>
    <col min="10238" max="10238" width="9.42578125" style="24" customWidth="1"/>
    <col min="10239" max="10239" width="9.140625" style="24" customWidth="1"/>
    <col min="10240" max="10240" width="8.5703125" style="24" customWidth="1"/>
    <col min="10241" max="10241" width="9.85546875" style="24" customWidth="1"/>
    <col min="10242" max="10242" width="15.140625" style="24" customWidth="1"/>
    <col min="10243" max="10243" width="11.5703125" style="24" customWidth="1"/>
    <col min="10244" max="10244" width="9.85546875" style="24" customWidth="1"/>
    <col min="10245" max="10245" width="10.140625" style="24" customWidth="1"/>
    <col min="10246" max="10246" width="10.5703125" style="24" bestFit="1" customWidth="1"/>
    <col min="10247" max="10248" width="8.85546875" style="24" customWidth="1"/>
    <col min="10249" max="10491" width="8.85546875" style="24"/>
    <col min="10492" max="10492" width="29" style="24" customWidth="1"/>
    <col min="10493" max="10493" width="14" style="24" customWidth="1"/>
    <col min="10494" max="10494" width="9.42578125" style="24" customWidth="1"/>
    <col min="10495" max="10495" width="9.140625" style="24" customWidth="1"/>
    <col min="10496" max="10496" width="8.5703125" style="24" customWidth="1"/>
    <col min="10497" max="10497" width="9.85546875" style="24" customWidth="1"/>
    <col min="10498" max="10498" width="15.140625" style="24" customWidth="1"/>
    <col min="10499" max="10499" width="11.5703125" style="24" customWidth="1"/>
    <col min="10500" max="10500" width="9.85546875" style="24" customWidth="1"/>
    <col min="10501" max="10501" width="10.140625" style="24" customWidth="1"/>
    <col min="10502" max="10502" width="10.5703125" style="24" bestFit="1" customWidth="1"/>
    <col min="10503" max="10504" width="8.85546875" style="24" customWidth="1"/>
    <col min="10505" max="10747" width="8.85546875" style="24"/>
    <col min="10748" max="10748" width="29" style="24" customWidth="1"/>
    <col min="10749" max="10749" width="14" style="24" customWidth="1"/>
    <col min="10750" max="10750" width="9.42578125" style="24" customWidth="1"/>
    <col min="10751" max="10751" width="9.140625" style="24" customWidth="1"/>
    <col min="10752" max="10752" width="8.5703125" style="24" customWidth="1"/>
    <col min="10753" max="10753" width="9.85546875" style="24" customWidth="1"/>
    <col min="10754" max="10754" width="15.140625" style="24" customWidth="1"/>
    <col min="10755" max="10755" width="11.5703125" style="24" customWidth="1"/>
    <col min="10756" max="10756" width="9.85546875" style="24" customWidth="1"/>
    <col min="10757" max="10757" width="10.140625" style="24" customWidth="1"/>
    <col min="10758" max="10758" width="10.5703125" style="24" bestFit="1" customWidth="1"/>
    <col min="10759" max="10760" width="8.85546875" style="24" customWidth="1"/>
    <col min="10761" max="11003" width="8.85546875" style="24"/>
    <col min="11004" max="11004" width="29" style="24" customWidth="1"/>
    <col min="11005" max="11005" width="14" style="24" customWidth="1"/>
    <col min="11006" max="11006" width="9.42578125" style="24" customWidth="1"/>
    <col min="11007" max="11007" width="9.140625" style="24" customWidth="1"/>
    <col min="11008" max="11008" width="8.5703125" style="24" customWidth="1"/>
    <col min="11009" max="11009" width="9.85546875" style="24" customWidth="1"/>
    <col min="11010" max="11010" width="15.140625" style="24" customWidth="1"/>
    <col min="11011" max="11011" width="11.5703125" style="24" customWidth="1"/>
    <col min="11012" max="11012" width="9.85546875" style="24" customWidth="1"/>
    <col min="11013" max="11013" width="10.140625" style="24" customWidth="1"/>
    <col min="11014" max="11014" width="10.5703125" style="24" bestFit="1" customWidth="1"/>
    <col min="11015" max="11016" width="8.85546875" style="24" customWidth="1"/>
    <col min="11017" max="11259" width="8.85546875" style="24"/>
    <col min="11260" max="11260" width="29" style="24" customWidth="1"/>
    <col min="11261" max="11261" width="14" style="24" customWidth="1"/>
    <col min="11262" max="11262" width="9.42578125" style="24" customWidth="1"/>
    <col min="11263" max="11263" width="9.140625" style="24" customWidth="1"/>
    <col min="11264" max="11264" width="8.5703125" style="24" customWidth="1"/>
    <col min="11265" max="11265" width="9.85546875" style="24" customWidth="1"/>
    <col min="11266" max="11266" width="15.140625" style="24" customWidth="1"/>
    <col min="11267" max="11267" width="11.5703125" style="24" customWidth="1"/>
    <col min="11268" max="11268" width="9.85546875" style="24" customWidth="1"/>
    <col min="11269" max="11269" width="10.140625" style="24" customWidth="1"/>
    <col min="11270" max="11270" width="10.5703125" style="24" bestFit="1" customWidth="1"/>
    <col min="11271" max="11272" width="8.85546875" style="24" customWidth="1"/>
    <col min="11273" max="11515" width="8.85546875" style="24"/>
    <col min="11516" max="11516" width="29" style="24" customWidth="1"/>
    <col min="11517" max="11517" width="14" style="24" customWidth="1"/>
    <col min="11518" max="11518" width="9.42578125" style="24" customWidth="1"/>
    <col min="11519" max="11519" width="9.140625" style="24" customWidth="1"/>
    <col min="11520" max="11520" width="8.5703125" style="24" customWidth="1"/>
    <col min="11521" max="11521" width="9.85546875" style="24" customWidth="1"/>
    <col min="11522" max="11522" width="15.140625" style="24" customWidth="1"/>
    <col min="11523" max="11523" width="11.5703125" style="24" customWidth="1"/>
    <col min="11524" max="11524" width="9.85546875" style="24" customWidth="1"/>
    <col min="11525" max="11525" width="10.140625" style="24" customWidth="1"/>
    <col min="11526" max="11526" width="10.5703125" style="24" bestFit="1" customWidth="1"/>
    <col min="11527" max="11528" width="8.85546875" style="24" customWidth="1"/>
    <col min="11529" max="11771" width="8.85546875" style="24"/>
    <col min="11772" max="11772" width="29" style="24" customWidth="1"/>
    <col min="11773" max="11773" width="14" style="24" customWidth="1"/>
    <col min="11774" max="11774" width="9.42578125" style="24" customWidth="1"/>
    <col min="11775" max="11775" width="9.140625" style="24" customWidth="1"/>
    <col min="11776" max="11776" width="8.5703125" style="24" customWidth="1"/>
    <col min="11777" max="11777" width="9.85546875" style="24" customWidth="1"/>
    <col min="11778" max="11778" width="15.140625" style="24" customWidth="1"/>
    <col min="11779" max="11779" width="11.5703125" style="24" customWidth="1"/>
    <col min="11780" max="11780" width="9.85546875" style="24" customWidth="1"/>
    <col min="11781" max="11781" width="10.140625" style="24" customWidth="1"/>
    <col min="11782" max="11782" width="10.5703125" style="24" bestFit="1" customWidth="1"/>
    <col min="11783" max="11784" width="8.85546875" style="24" customWidth="1"/>
    <col min="11785" max="12027" width="8.85546875" style="24"/>
    <col min="12028" max="12028" width="29" style="24" customWidth="1"/>
    <col min="12029" max="12029" width="14" style="24" customWidth="1"/>
    <col min="12030" max="12030" width="9.42578125" style="24" customWidth="1"/>
    <col min="12031" max="12031" width="9.140625" style="24" customWidth="1"/>
    <col min="12032" max="12032" width="8.5703125" style="24" customWidth="1"/>
    <col min="12033" max="12033" width="9.85546875" style="24" customWidth="1"/>
    <col min="12034" max="12034" width="15.140625" style="24" customWidth="1"/>
    <col min="12035" max="12035" width="11.5703125" style="24" customWidth="1"/>
    <col min="12036" max="12036" width="9.85546875" style="24" customWidth="1"/>
    <col min="12037" max="12037" width="10.140625" style="24" customWidth="1"/>
    <col min="12038" max="12038" width="10.5703125" style="24" bestFit="1" customWidth="1"/>
    <col min="12039" max="12040" width="8.85546875" style="24" customWidth="1"/>
    <col min="12041" max="12283" width="8.85546875" style="24"/>
    <col min="12284" max="12284" width="29" style="24" customWidth="1"/>
    <col min="12285" max="12285" width="14" style="24" customWidth="1"/>
    <col min="12286" max="12286" width="9.42578125" style="24" customWidth="1"/>
    <col min="12287" max="12287" width="9.140625" style="24" customWidth="1"/>
    <col min="12288" max="12288" width="8.5703125" style="24" customWidth="1"/>
    <col min="12289" max="12289" width="9.85546875" style="24" customWidth="1"/>
    <col min="12290" max="12290" width="15.140625" style="24" customWidth="1"/>
    <col min="12291" max="12291" width="11.5703125" style="24" customWidth="1"/>
    <col min="12292" max="12292" width="9.85546875" style="24" customWidth="1"/>
    <col min="12293" max="12293" width="10.140625" style="24" customWidth="1"/>
    <col min="12294" max="12294" width="10.5703125" style="24" bestFit="1" customWidth="1"/>
    <col min="12295" max="12296" width="8.85546875" style="24" customWidth="1"/>
    <col min="12297" max="12539" width="8.85546875" style="24"/>
    <col min="12540" max="12540" width="29" style="24" customWidth="1"/>
    <col min="12541" max="12541" width="14" style="24" customWidth="1"/>
    <col min="12542" max="12542" width="9.42578125" style="24" customWidth="1"/>
    <col min="12543" max="12543" width="9.140625" style="24" customWidth="1"/>
    <col min="12544" max="12544" width="8.5703125" style="24" customWidth="1"/>
    <col min="12545" max="12545" width="9.85546875" style="24" customWidth="1"/>
    <col min="12546" max="12546" width="15.140625" style="24" customWidth="1"/>
    <col min="12547" max="12547" width="11.5703125" style="24" customWidth="1"/>
    <col min="12548" max="12548" width="9.85546875" style="24" customWidth="1"/>
    <col min="12549" max="12549" width="10.140625" style="24" customWidth="1"/>
    <col min="12550" max="12550" width="10.5703125" style="24" bestFit="1" customWidth="1"/>
    <col min="12551" max="12552" width="8.85546875" style="24" customWidth="1"/>
    <col min="12553" max="12795" width="8.85546875" style="24"/>
    <col min="12796" max="12796" width="29" style="24" customWidth="1"/>
    <col min="12797" max="12797" width="14" style="24" customWidth="1"/>
    <col min="12798" max="12798" width="9.42578125" style="24" customWidth="1"/>
    <col min="12799" max="12799" width="9.140625" style="24" customWidth="1"/>
    <col min="12800" max="12800" width="8.5703125" style="24" customWidth="1"/>
    <col min="12801" max="12801" width="9.85546875" style="24" customWidth="1"/>
    <col min="12802" max="12802" width="15.140625" style="24" customWidth="1"/>
    <col min="12803" max="12803" width="11.5703125" style="24" customWidth="1"/>
    <col min="12804" max="12804" width="9.85546875" style="24" customWidth="1"/>
    <col min="12805" max="12805" width="10.140625" style="24" customWidth="1"/>
    <col min="12806" max="12806" width="10.5703125" style="24" bestFit="1" customWidth="1"/>
    <col min="12807" max="12808" width="8.85546875" style="24" customWidth="1"/>
    <col min="12809" max="13051" width="8.85546875" style="24"/>
    <col min="13052" max="13052" width="29" style="24" customWidth="1"/>
    <col min="13053" max="13053" width="14" style="24" customWidth="1"/>
    <col min="13054" max="13054" width="9.42578125" style="24" customWidth="1"/>
    <col min="13055" max="13055" width="9.140625" style="24" customWidth="1"/>
    <col min="13056" max="13056" width="8.5703125" style="24" customWidth="1"/>
    <col min="13057" max="13057" width="9.85546875" style="24" customWidth="1"/>
    <col min="13058" max="13058" width="15.140625" style="24" customWidth="1"/>
    <col min="13059" max="13059" width="11.5703125" style="24" customWidth="1"/>
    <col min="13060" max="13060" width="9.85546875" style="24" customWidth="1"/>
    <col min="13061" max="13061" width="10.140625" style="24" customWidth="1"/>
    <col min="13062" max="13062" width="10.5703125" style="24" bestFit="1" customWidth="1"/>
    <col min="13063" max="13064" width="8.85546875" style="24" customWidth="1"/>
    <col min="13065" max="13307" width="8.85546875" style="24"/>
    <col min="13308" max="13308" width="29" style="24" customWidth="1"/>
    <col min="13309" max="13309" width="14" style="24" customWidth="1"/>
    <col min="13310" max="13310" width="9.42578125" style="24" customWidth="1"/>
    <col min="13311" max="13311" width="9.140625" style="24" customWidth="1"/>
    <col min="13312" max="13312" width="8.5703125" style="24" customWidth="1"/>
    <col min="13313" max="13313" width="9.85546875" style="24" customWidth="1"/>
    <col min="13314" max="13314" width="15.140625" style="24" customWidth="1"/>
    <col min="13315" max="13315" width="11.5703125" style="24" customWidth="1"/>
    <col min="13316" max="13316" width="9.85546875" style="24" customWidth="1"/>
    <col min="13317" max="13317" width="10.140625" style="24" customWidth="1"/>
    <col min="13318" max="13318" width="10.5703125" style="24" bestFit="1" customWidth="1"/>
    <col min="13319" max="13320" width="8.85546875" style="24" customWidth="1"/>
    <col min="13321" max="13563" width="8.85546875" style="24"/>
    <col min="13564" max="13564" width="29" style="24" customWidth="1"/>
    <col min="13565" max="13565" width="14" style="24" customWidth="1"/>
    <col min="13566" max="13566" width="9.42578125" style="24" customWidth="1"/>
    <col min="13567" max="13567" width="9.140625" style="24" customWidth="1"/>
    <col min="13568" max="13568" width="8.5703125" style="24" customWidth="1"/>
    <col min="13569" max="13569" width="9.85546875" style="24" customWidth="1"/>
    <col min="13570" max="13570" width="15.140625" style="24" customWidth="1"/>
    <col min="13571" max="13571" width="11.5703125" style="24" customWidth="1"/>
    <col min="13572" max="13572" width="9.85546875" style="24" customWidth="1"/>
    <col min="13573" max="13573" width="10.140625" style="24" customWidth="1"/>
    <col min="13574" max="13574" width="10.5703125" style="24" bestFit="1" customWidth="1"/>
    <col min="13575" max="13576" width="8.85546875" style="24" customWidth="1"/>
    <col min="13577" max="13819" width="8.85546875" style="24"/>
    <col min="13820" max="13820" width="29" style="24" customWidth="1"/>
    <col min="13821" max="13821" width="14" style="24" customWidth="1"/>
    <col min="13822" max="13822" width="9.42578125" style="24" customWidth="1"/>
    <col min="13823" max="13823" width="9.140625" style="24" customWidth="1"/>
    <col min="13824" max="13824" width="8.5703125" style="24" customWidth="1"/>
    <col min="13825" max="13825" width="9.85546875" style="24" customWidth="1"/>
    <col min="13826" max="13826" width="15.140625" style="24" customWidth="1"/>
    <col min="13827" max="13827" width="11.5703125" style="24" customWidth="1"/>
    <col min="13828" max="13828" width="9.85546875" style="24" customWidth="1"/>
    <col min="13829" max="13829" width="10.140625" style="24" customWidth="1"/>
    <col min="13830" max="13830" width="10.5703125" style="24" bestFit="1" customWidth="1"/>
    <col min="13831" max="13832" width="8.85546875" style="24" customWidth="1"/>
    <col min="13833" max="14075" width="8.85546875" style="24"/>
    <col min="14076" max="14076" width="29" style="24" customWidth="1"/>
    <col min="14077" max="14077" width="14" style="24" customWidth="1"/>
    <col min="14078" max="14078" width="9.42578125" style="24" customWidth="1"/>
    <col min="14079" max="14079" width="9.140625" style="24" customWidth="1"/>
    <col min="14080" max="14080" width="8.5703125" style="24" customWidth="1"/>
    <col min="14081" max="14081" width="9.85546875" style="24" customWidth="1"/>
    <col min="14082" max="14082" width="15.140625" style="24" customWidth="1"/>
    <col min="14083" max="14083" width="11.5703125" style="24" customWidth="1"/>
    <col min="14084" max="14084" width="9.85546875" style="24" customWidth="1"/>
    <col min="14085" max="14085" width="10.140625" style="24" customWidth="1"/>
    <col min="14086" max="14086" width="10.5703125" style="24" bestFit="1" customWidth="1"/>
    <col min="14087" max="14088" width="8.85546875" style="24" customWidth="1"/>
    <col min="14089" max="14331" width="8.85546875" style="24"/>
    <col min="14332" max="14332" width="29" style="24" customWidth="1"/>
    <col min="14333" max="14333" width="14" style="24" customWidth="1"/>
    <col min="14334" max="14334" width="9.42578125" style="24" customWidth="1"/>
    <col min="14335" max="14335" width="9.140625" style="24" customWidth="1"/>
    <col min="14336" max="14336" width="8.5703125" style="24" customWidth="1"/>
    <col min="14337" max="14337" width="9.85546875" style="24" customWidth="1"/>
    <col min="14338" max="14338" width="15.140625" style="24" customWidth="1"/>
    <col min="14339" max="14339" width="11.5703125" style="24" customWidth="1"/>
    <col min="14340" max="14340" width="9.85546875" style="24" customWidth="1"/>
    <col min="14341" max="14341" width="10.140625" style="24" customWidth="1"/>
    <col min="14342" max="14342" width="10.5703125" style="24" bestFit="1" customWidth="1"/>
    <col min="14343" max="14344" width="8.85546875" style="24" customWidth="1"/>
    <col min="14345" max="14587" width="8.85546875" style="24"/>
    <col min="14588" max="14588" width="29" style="24" customWidth="1"/>
    <col min="14589" max="14589" width="14" style="24" customWidth="1"/>
    <col min="14590" max="14590" width="9.42578125" style="24" customWidth="1"/>
    <col min="14591" max="14591" width="9.140625" style="24" customWidth="1"/>
    <col min="14592" max="14592" width="8.5703125" style="24" customWidth="1"/>
    <col min="14593" max="14593" width="9.85546875" style="24" customWidth="1"/>
    <col min="14594" max="14594" width="15.140625" style="24" customWidth="1"/>
    <col min="14595" max="14595" width="11.5703125" style="24" customWidth="1"/>
    <col min="14596" max="14596" width="9.85546875" style="24" customWidth="1"/>
    <col min="14597" max="14597" width="10.140625" style="24" customWidth="1"/>
    <col min="14598" max="14598" width="10.5703125" style="24" bestFit="1" customWidth="1"/>
    <col min="14599" max="14600" width="8.85546875" style="24" customWidth="1"/>
    <col min="14601" max="14843" width="8.85546875" style="24"/>
    <col min="14844" max="14844" width="29" style="24" customWidth="1"/>
    <col min="14845" max="14845" width="14" style="24" customWidth="1"/>
    <col min="14846" max="14846" width="9.42578125" style="24" customWidth="1"/>
    <col min="14847" max="14847" width="9.140625" style="24" customWidth="1"/>
    <col min="14848" max="14848" width="8.5703125" style="24" customWidth="1"/>
    <col min="14849" max="14849" width="9.85546875" style="24" customWidth="1"/>
    <col min="14850" max="14850" width="15.140625" style="24" customWidth="1"/>
    <col min="14851" max="14851" width="11.5703125" style="24" customWidth="1"/>
    <col min="14852" max="14852" width="9.85546875" style="24" customWidth="1"/>
    <col min="14853" max="14853" width="10.140625" style="24" customWidth="1"/>
    <col min="14854" max="14854" width="10.5703125" style="24" bestFit="1" customWidth="1"/>
    <col min="14855" max="14856" width="8.85546875" style="24" customWidth="1"/>
    <col min="14857" max="15099" width="8.85546875" style="24"/>
    <col min="15100" max="15100" width="29" style="24" customWidth="1"/>
    <col min="15101" max="15101" width="14" style="24" customWidth="1"/>
    <col min="15102" max="15102" width="9.42578125" style="24" customWidth="1"/>
    <col min="15103" max="15103" width="9.140625" style="24" customWidth="1"/>
    <col min="15104" max="15104" width="8.5703125" style="24" customWidth="1"/>
    <col min="15105" max="15105" width="9.85546875" style="24" customWidth="1"/>
    <col min="15106" max="15106" width="15.140625" style="24" customWidth="1"/>
    <col min="15107" max="15107" width="11.5703125" style="24" customWidth="1"/>
    <col min="15108" max="15108" width="9.85546875" style="24" customWidth="1"/>
    <col min="15109" max="15109" width="10.140625" style="24" customWidth="1"/>
    <col min="15110" max="15110" width="10.5703125" style="24" bestFit="1" customWidth="1"/>
    <col min="15111" max="15112" width="8.85546875" style="24" customWidth="1"/>
    <col min="15113" max="15355" width="8.85546875" style="24"/>
    <col min="15356" max="15356" width="29" style="24" customWidth="1"/>
    <col min="15357" max="15357" width="14" style="24" customWidth="1"/>
    <col min="15358" max="15358" width="9.42578125" style="24" customWidth="1"/>
    <col min="15359" max="15359" width="9.140625" style="24" customWidth="1"/>
    <col min="15360" max="15360" width="8.5703125" style="24" customWidth="1"/>
    <col min="15361" max="15361" width="9.85546875" style="24" customWidth="1"/>
    <col min="15362" max="15362" width="15.140625" style="24" customWidth="1"/>
    <col min="15363" max="15363" width="11.5703125" style="24" customWidth="1"/>
    <col min="15364" max="15364" width="9.85546875" style="24" customWidth="1"/>
    <col min="15365" max="15365" width="10.140625" style="24" customWidth="1"/>
    <col min="15366" max="15366" width="10.5703125" style="24" bestFit="1" customWidth="1"/>
    <col min="15367" max="15368" width="8.85546875" style="24" customWidth="1"/>
    <col min="15369" max="15611" width="8.85546875" style="24"/>
    <col min="15612" max="15612" width="29" style="24" customWidth="1"/>
    <col min="15613" max="15613" width="14" style="24" customWidth="1"/>
    <col min="15614" max="15614" width="9.42578125" style="24" customWidth="1"/>
    <col min="15615" max="15615" width="9.140625" style="24" customWidth="1"/>
    <col min="15616" max="15616" width="8.5703125" style="24" customWidth="1"/>
    <col min="15617" max="15617" width="9.85546875" style="24" customWidth="1"/>
    <col min="15618" max="15618" width="15.140625" style="24" customWidth="1"/>
    <col min="15619" max="15619" width="11.5703125" style="24" customWidth="1"/>
    <col min="15620" max="15620" width="9.85546875" style="24" customWidth="1"/>
    <col min="15621" max="15621" width="10.140625" style="24" customWidth="1"/>
    <col min="15622" max="15622" width="10.5703125" style="24" bestFit="1" customWidth="1"/>
    <col min="15623" max="15624" width="8.85546875" style="24" customWidth="1"/>
    <col min="15625" max="15867" width="8.85546875" style="24"/>
    <col min="15868" max="15868" width="29" style="24" customWidth="1"/>
    <col min="15869" max="15869" width="14" style="24" customWidth="1"/>
    <col min="15870" max="15870" width="9.42578125" style="24" customWidth="1"/>
    <col min="15871" max="15871" width="9.140625" style="24" customWidth="1"/>
    <col min="15872" max="15872" width="8.5703125" style="24" customWidth="1"/>
    <col min="15873" max="15873" width="9.85546875" style="24" customWidth="1"/>
    <col min="15874" max="15874" width="15.140625" style="24" customWidth="1"/>
    <col min="15875" max="15875" width="11.5703125" style="24" customWidth="1"/>
    <col min="15876" max="15876" width="9.85546875" style="24" customWidth="1"/>
    <col min="15877" max="15877" width="10.140625" style="24" customWidth="1"/>
    <col min="15878" max="15878" width="10.5703125" style="24" bestFit="1" customWidth="1"/>
    <col min="15879" max="15880" width="8.85546875" style="24" customWidth="1"/>
    <col min="15881" max="16123" width="8.85546875" style="24"/>
    <col min="16124" max="16124" width="29" style="24" customWidth="1"/>
    <col min="16125" max="16125" width="14" style="24" customWidth="1"/>
    <col min="16126" max="16126" width="9.42578125" style="24" customWidth="1"/>
    <col min="16127" max="16127" width="9.140625" style="24" customWidth="1"/>
    <col min="16128" max="16128" width="8.5703125" style="24" customWidth="1"/>
    <col min="16129" max="16129" width="9.85546875" style="24" customWidth="1"/>
    <col min="16130" max="16130" width="15.140625" style="24" customWidth="1"/>
    <col min="16131" max="16131" width="11.5703125" style="24" customWidth="1"/>
    <col min="16132" max="16132" width="9.85546875" style="24" customWidth="1"/>
    <col min="16133" max="16133" width="10.140625" style="24" customWidth="1"/>
    <col min="16134" max="16134" width="10.5703125" style="24" bestFit="1" customWidth="1"/>
    <col min="16135" max="16136" width="8.85546875" style="24" customWidth="1"/>
    <col min="16137" max="16384" width="8.85546875" style="24"/>
  </cols>
  <sheetData>
    <row r="1" spans="1:11" s="1" customFormat="1" ht="16.899999999999999" customHeight="1" x14ac:dyDescent="0.2">
      <c r="A1" s="139" t="s">
        <v>127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s="1" customFormat="1" ht="16.899999999999999" customHeight="1" x14ac:dyDescent="0.2">
      <c r="A2" s="139" t="s">
        <v>146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s="4" customFormat="1" ht="2.25" customHeight="1" x14ac:dyDescent="0.2">
      <c r="A3" s="2"/>
      <c r="B3" s="2"/>
      <c r="C3" s="3"/>
      <c r="D3" s="3"/>
      <c r="E3" s="3"/>
      <c r="F3" s="3"/>
      <c r="G3" s="3"/>
    </row>
    <row r="4" spans="1:11" s="4" customFormat="1" ht="1.5" hidden="1" customHeight="1" x14ac:dyDescent="0.2">
      <c r="A4" s="2"/>
      <c r="B4" s="2"/>
      <c r="C4" s="3"/>
      <c r="D4" s="3"/>
      <c r="E4" s="3"/>
      <c r="F4" s="3"/>
      <c r="G4" s="3"/>
    </row>
    <row r="5" spans="1:11" s="4" customFormat="1" ht="1.5" hidden="1" customHeight="1" x14ac:dyDescent="0.2">
      <c r="A5" s="2"/>
      <c r="B5" s="2"/>
      <c r="C5" s="3"/>
      <c r="D5" s="3"/>
      <c r="E5" s="3"/>
      <c r="F5" s="3"/>
      <c r="G5" s="3"/>
    </row>
    <row r="6" spans="1:11" s="4" customFormat="1" ht="1.5" hidden="1" customHeight="1" x14ac:dyDescent="0.2">
      <c r="A6" s="2"/>
      <c r="B6" s="2"/>
      <c r="C6" s="3"/>
      <c r="D6" s="3"/>
      <c r="E6" s="3"/>
      <c r="F6" s="3"/>
      <c r="G6" s="3"/>
    </row>
    <row r="7" spans="1:11" s="4" customFormat="1" ht="1.5" hidden="1" customHeight="1" x14ac:dyDescent="0.2">
      <c r="A7" s="2"/>
      <c r="B7" s="2"/>
      <c r="C7" s="3"/>
      <c r="D7" s="3"/>
      <c r="E7" s="3"/>
      <c r="F7" s="3"/>
      <c r="G7" s="3"/>
    </row>
    <row r="8" spans="1:11" s="4" customFormat="1" ht="7.5" hidden="1" customHeight="1" x14ac:dyDescent="0.2">
      <c r="A8" s="2"/>
      <c r="B8" s="2"/>
      <c r="C8" s="3"/>
      <c r="D8" s="3"/>
      <c r="E8" s="3"/>
      <c r="F8" s="3"/>
      <c r="G8" s="3"/>
    </row>
    <row r="9" spans="1:11" s="4" customFormat="1" ht="27.75" customHeight="1" x14ac:dyDescent="0.2">
      <c r="A9" s="140" t="s">
        <v>99</v>
      </c>
      <c r="B9" s="140" t="s">
        <v>130</v>
      </c>
      <c r="C9" s="141" t="s">
        <v>128</v>
      </c>
      <c r="D9" s="140"/>
      <c r="E9" s="140"/>
      <c r="F9" s="140"/>
      <c r="G9" s="142" t="s">
        <v>145</v>
      </c>
      <c r="H9" s="140" t="s">
        <v>129</v>
      </c>
      <c r="I9" s="140"/>
      <c r="J9" s="140"/>
      <c r="K9" s="140"/>
    </row>
    <row r="10" spans="1:11" s="4" customFormat="1" ht="47.25" customHeight="1" x14ac:dyDescent="0.2">
      <c r="A10" s="140"/>
      <c r="B10" s="140"/>
      <c r="C10" s="138" t="s">
        <v>105</v>
      </c>
      <c r="D10" s="6" t="s">
        <v>101</v>
      </c>
      <c r="E10" s="137" t="s">
        <v>106</v>
      </c>
      <c r="F10" s="137" t="s">
        <v>107</v>
      </c>
      <c r="G10" s="143"/>
      <c r="H10" s="138" t="s">
        <v>105</v>
      </c>
      <c r="I10" s="6" t="s">
        <v>101</v>
      </c>
      <c r="J10" s="137" t="s">
        <v>106</v>
      </c>
      <c r="K10" s="137" t="s">
        <v>107</v>
      </c>
    </row>
    <row r="11" spans="1:11" s="11" customFormat="1" ht="15" x14ac:dyDescent="0.25">
      <c r="A11" s="87" t="s">
        <v>0</v>
      </c>
      <c r="B11" s="46">
        <v>53371.121438000002</v>
      </c>
      <c r="C11" s="9">
        <f>C12+C31+C42+C51+C59+C74+C81+C98</f>
        <v>1542.8950000000002</v>
      </c>
      <c r="D11" s="9">
        <f>C11/B11*100</f>
        <v>2.890879858674781</v>
      </c>
      <c r="E11" s="9">
        <v>3716.7</v>
      </c>
      <c r="F11" s="10">
        <f>C11-E11</f>
        <v>-2173.8049999999994</v>
      </c>
      <c r="G11" s="110">
        <v>31022.027609999997</v>
      </c>
      <c r="H11" s="9">
        <f>H12+H31+H42+H51+H59+H74+H81+H98</f>
        <v>849.20100000000002</v>
      </c>
      <c r="I11" s="9">
        <f>H11/G11*100</f>
        <v>2.7374129462970975</v>
      </c>
      <c r="J11" s="9">
        <v>2218.3000000000002</v>
      </c>
      <c r="K11" s="10">
        <f>H11-J11</f>
        <v>-1369.0990000000002</v>
      </c>
    </row>
    <row r="12" spans="1:11" s="11" customFormat="1" ht="15" x14ac:dyDescent="0.25">
      <c r="A12" s="68" t="s">
        <v>1</v>
      </c>
      <c r="B12" s="48">
        <v>9612.804728000001</v>
      </c>
      <c r="C12" s="13">
        <f>SUM(C13:C30)</f>
        <v>10.824999999999999</v>
      </c>
      <c r="D12" s="13">
        <f t="shared" ref="D12:D75" si="0">C12/B12*100</f>
        <v>0.11261021425379772</v>
      </c>
      <c r="E12" s="13">
        <v>1363.8</v>
      </c>
      <c r="F12" s="15">
        <f t="shared" ref="F12:F75" si="1">C12-E12</f>
        <v>-1352.9749999999999</v>
      </c>
      <c r="G12" s="14">
        <v>4549.7973000000002</v>
      </c>
      <c r="H12" s="13">
        <f>SUM(H13:H30)</f>
        <v>9.3209999999999997</v>
      </c>
      <c r="I12" s="13">
        <f t="shared" ref="I12:I75" si="2">H12/G12*100</f>
        <v>0.2048662695368868</v>
      </c>
      <c r="J12" s="13">
        <v>1001.8</v>
      </c>
      <c r="K12" s="15">
        <f t="shared" ref="K12:K75" si="3">H12-J12</f>
        <v>-992.47899999999993</v>
      </c>
    </row>
    <row r="13" spans="1:11" s="20" customFormat="1" x14ac:dyDescent="0.2">
      <c r="A13" s="69" t="s">
        <v>2</v>
      </c>
      <c r="B13" s="83">
        <v>921.5</v>
      </c>
      <c r="C13" s="17">
        <v>6.5949999999999998</v>
      </c>
      <c r="D13" s="17">
        <f t="shared" si="0"/>
        <v>0.71568095496473139</v>
      </c>
      <c r="E13" s="17">
        <v>242.4</v>
      </c>
      <c r="F13" s="19">
        <f t="shared" si="1"/>
        <v>-235.80500000000001</v>
      </c>
      <c r="G13" s="18">
        <v>350.90000000000003</v>
      </c>
      <c r="H13" s="17">
        <v>6.3209999999999997</v>
      </c>
      <c r="I13" s="17">
        <f t="shared" si="2"/>
        <v>1.8013679110857792</v>
      </c>
      <c r="J13" s="17">
        <v>156.4</v>
      </c>
      <c r="K13" s="19">
        <f t="shared" si="3"/>
        <v>-150.07900000000001</v>
      </c>
    </row>
    <row r="14" spans="1:11" s="22" customFormat="1" hidden="1" x14ac:dyDescent="0.2">
      <c r="A14" s="69" t="s">
        <v>3</v>
      </c>
      <c r="B14" s="83">
        <v>434.78</v>
      </c>
      <c r="C14" s="17">
        <v>0</v>
      </c>
      <c r="D14" s="17">
        <f t="shared" si="0"/>
        <v>0</v>
      </c>
      <c r="E14" s="17">
        <v>89.3</v>
      </c>
      <c r="F14" s="19">
        <f t="shared" si="1"/>
        <v>-89.3</v>
      </c>
      <c r="G14" s="18">
        <v>214</v>
      </c>
      <c r="H14" s="17">
        <v>0</v>
      </c>
      <c r="I14" s="17">
        <f t="shared" si="2"/>
        <v>0</v>
      </c>
      <c r="J14" s="17">
        <v>58.7</v>
      </c>
      <c r="K14" s="19">
        <f t="shared" si="3"/>
        <v>-58.7</v>
      </c>
    </row>
    <row r="15" spans="1:11" s="22" customFormat="1" hidden="1" x14ac:dyDescent="0.2">
      <c r="A15" s="69" t="s">
        <v>4</v>
      </c>
      <c r="B15" s="83">
        <v>161.47000000000003</v>
      </c>
      <c r="C15" s="17">
        <v>0</v>
      </c>
      <c r="D15" s="17">
        <f t="shared" si="0"/>
        <v>0</v>
      </c>
      <c r="E15" s="17">
        <v>0</v>
      </c>
      <c r="F15" s="19">
        <f t="shared" si="1"/>
        <v>0</v>
      </c>
      <c r="G15" s="18">
        <v>59.84</v>
      </c>
      <c r="H15" s="17">
        <v>0</v>
      </c>
      <c r="I15" s="17">
        <f>H15/G15*100</f>
        <v>0</v>
      </c>
      <c r="J15" s="17"/>
      <c r="K15" s="19">
        <f t="shared" si="3"/>
        <v>0</v>
      </c>
    </row>
    <row r="16" spans="1:11" s="22" customFormat="1" hidden="1" x14ac:dyDescent="0.2">
      <c r="A16" s="69" t="s">
        <v>5</v>
      </c>
      <c r="B16" s="83">
        <v>1789.1999999999998</v>
      </c>
      <c r="C16" s="17">
        <v>0</v>
      </c>
      <c r="D16" s="17">
        <f t="shared" si="0"/>
        <v>0</v>
      </c>
      <c r="E16" s="17">
        <v>319.10000000000002</v>
      </c>
      <c r="F16" s="19">
        <f t="shared" si="1"/>
        <v>-319.10000000000002</v>
      </c>
      <c r="G16" s="18">
        <v>796.1</v>
      </c>
      <c r="H16" s="17">
        <v>0</v>
      </c>
      <c r="I16" s="17">
        <f t="shared" si="2"/>
        <v>0</v>
      </c>
      <c r="J16" s="17">
        <v>238.4</v>
      </c>
      <c r="K16" s="19">
        <f t="shared" si="3"/>
        <v>-238.4</v>
      </c>
    </row>
    <row r="17" spans="1:11" s="22" customFormat="1" hidden="1" x14ac:dyDescent="0.2">
      <c r="A17" s="69" t="s">
        <v>6</v>
      </c>
      <c r="B17" s="83">
        <v>83.467000000000013</v>
      </c>
      <c r="C17" s="17">
        <v>0</v>
      </c>
      <c r="D17" s="17">
        <f t="shared" si="0"/>
        <v>0</v>
      </c>
      <c r="E17" s="17">
        <v>0</v>
      </c>
      <c r="F17" s="19">
        <f t="shared" si="1"/>
        <v>0</v>
      </c>
      <c r="G17" s="18">
        <v>51.06</v>
      </c>
      <c r="H17" s="17">
        <v>0</v>
      </c>
      <c r="I17" s="17">
        <f t="shared" si="2"/>
        <v>0</v>
      </c>
      <c r="J17" s="17"/>
      <c r="K17" s="19">
        <f t="shared" si="3"/>
        <v>0</v>
      </c>
    </row>
    <row r="18" spans="1:11" s="22" customFormat="1" hidden="1" x14ac:dyDescent="0.2">
      <c r="A18" s="69" t="s">
        <v>7</v>
      </c>
      <c r="B18" s="83">
        <v>159.10000000000002</v>
      </c>
      <c r="C18" s="17">
        <v>0</v>
      </c>
      <c r="D18" s="17">
        <f t="shared" si="0"/>
        <v>0</v>
      </c>
      <c r="E18" s="17">
        <v>1.4</v>
      </c>
      <c r="F18" s="19">
        <f t="shared" si="1"/>
        <v>-1.4</v>
      </c>
      <c r="G18" s="18">
        <v>63.1</v>
      </c>
      <c r="H18" s="17">
        <v>0</v>
      </c>
      <c r="I18" s="17">
        <f t="shared" si="2"/>
        <v>0</v>
      </c>
      <c r="J18" s="17">
        <v>1.1000000000000001</v>
      </c>
      <c r="K18" s="19">
        <f>H18-J18</f>
        <v>-1.1000000000000001</v>
      </c>
    </row>
    <row r="19" spans="1:11" s="22" customFormat="1" hidden="1" x14ac:dyDescent="0.2">
      <c r="A19" s="69" t="s">
        <v>8</v>
      </c>
      <c r="B19" s="83">
        <v>71.193999999999988</v>
      </c>
      <c r="C19" s="17">
        <v>0</v>
      </c>
      <c r="D19" s="17">
        <f t="shared" si="0"/>
        <v>0</v>
      </c>
      <c r="E19" s="17">
        <v>0</v>
      </c>
      <c r="F19" s="19">
        <f t="shared" si="1"/>
        <v>0</v>
      </c>
      <c r="G19" s="18">
        <v>38.774999999999999</v>
      </c>
      <c r="H19" s="17">
        <v>0</v>
      </c>
      <c r="I19" s="17">
        <f t="shared" si="2"/>
        <v>0</v>
      </c>
      <c r="J19" s="17"/>
      <c r="K19" s="19">
        <f t="shared" si="3"/>
        <v>0</v>
      </c>
    </row>
    <row r="20" spans="1:11" s="22" customFormat="1" x14ac:dyDescent="0.2">
      <c r="A20" s="69" t="s">
        <v>9</v>
      </c>
      <c r="B20" s="83">
        <v>1126.5999999999999</v>
      </c>
      <c r="C20" s="17">
        <v>4.2300000000000004</v>
      </c>
      <c r="D20" s="17">
        <f t="shared" si="0"/>
        <v>0.37546600390555662</v>
      </c>
      <c r="E20" s="17">
        <v>459.2</v>
      </c>
      <c r="F20" s="19">
        <f t="shared" si="1"/>
        <v>-454.96999999999997</v>
      </c>
      <c r="G20" s="18">
        <v>507.5</v>
      </c>
      <c r="H20" s="17">
        <v>3</v>
      </c>
      <c r="I20" s="17">
        <f t="shared" si="2"/>
        <v>0.59113300492610843</v>
      </c>
      <c r="J20" s="17">
        <v>315.5</v>
      </c>
      <c r="K20" s="19">
        <f t="shared" si="3"/>
        <v>-312.5</v>
      </c>
    </row>
    <row r="21" spans="1:11" s="22" customFormat="1" hidden="1" x14ac:dyDescent="0.2">
      <c r="A21" s="69" t="s">
        <v>10</v>
      </c>
      <c r="B21" s="83">
        <v>962.3</v>
      </c>
      <c r="C21" s="17">
        <v>0</v>
      </c>
      <c r="D21" s="17">
        <f t="shared" si="0"/>
        <v>0</v>
      </c>
      <c r="E21" s="17">
        <v>70</v>
      </c>
      <c r="F21" s="19">
        <f t="shared" si="1"/>
        <v>-70</v>
      </c>
      <c r="G21" s="18">
        <v>430.1</v>
      </c>
      <c r="H21" s="17">
        <v>0</v>
      </c>
      <c r="I21" s="17">
        <f t="shared" si="2"/>
        <v>0</v>
      </c>
      <c r="J21" s="17">
        <v>70</v>
      </c>
      <c r="K21" s="19">
        <f t="shared" si="3"/>
        <v>-70</v>
      </c>
    </row>
    <row r="22" spans="1:11" s="22" customFormat="1" hidden="1" x14ac:dyDescent="0.2">
      <c r="A22" s="69" t="s">
        <v>11</v>
      </c>
      <c r="B22" s="83">
        <v>260.843728</v>
      </c>
      <c r="C22" s="17">
        <v>0</v>
      </c>
      <c r="D22" s="17">
        <f t="shared" si="0"/>
        <v>0</v>
      </c>
      <c r="E22" s="17">
        <v>0</v>
      </c>
      <c r="F22" s="19">
        <f t="shared" si="1"/>
        <v>0</v>
      </c>
      <c r="G22" s="18">
        <v>77.719300000000004</v>
      </c>
      <c r="H22" s="17">
        <v>0</v>
      </c>
      <c r="I22" s="17">
        <f t="shared" si="2"/>
        <v>0</v>
      </c>
      <c r="J22" s="17"/>
      <c r="K22" s="19">
        <f t="shared" si="3"/>
        <v>0</v>
      </c>
    </row>
    <row r="23" spans="1:11" s="22" customFormat="1" hidden="1" x14ac:dyDescent="0.2">
      <c r="A23" s="69" t="s">
        <v>12</v>
      </c>
      <c r="B23" s="83">
        <v>785.53</v>
      </c>
      <c r="C23" s="17">
        <v>0</v>
      </c>
      <c r="D23" s="17">
        <f t="shared" si="0"/>
        <v>0</v>
      </c>
      <c r="E23" s="17">
        <v>112.6</v>
      </c>
      <c r="F23" s="19">
        <f t="shared" si="1"/>
        <v>-112.6</v>
      </c>
      <c r="G23" s="18">
        <v>471.86</v>
      </c>
      <c r="H23" s="17">
        <v>0</v>
      </c>
      <c r="I23" s="17">
        <f t="shared" si="2"/>
        <v>0</v>
      </c>
      <c r="J23" s="17">
        <v>101.6</v>
      </c>
      <c r="K23" s="19">
        <f t="shared" si="3"/>
        <v>-101.6</v>
      </c>
    </row>
    <row r="24" spans="1:11" s="22" customFormat="1" hidden="1" x14ac:dyDescent="0.2">
      <c r="A24" s="69" t="s">
        <v>13</v>
      </c>
      <c r="B24" s="83">
        <v>539.67499999999995</v>
      </c>
      <c r="C24" s="17">
        <v>0</v>
      </c>
      <c r="D24" s="17">
        <f t="shared" si="0"/>
        <v>0</v>
      </c>
      <c r="E24" s="17">
        <v>12.7</v>
      </c>
      <c r="F24" s="19">
        <f t="shared" si="1"/>
        <v>-12.7</v>
      </c>
      <c r="G24" s="18">
        <v>305.27</v>
      </c>
      <c r="H24" s="17">
        <v>0</v>
      </c>
      <c r="I24" s="17">
        <f t="shared" si="2"/>
        <v>0</v>
      </c>
      <c r="J24" s="17">
        <v>12.2</v>
      </c>
      <c r="K24" s="19">
        <f t="shared" si="3"/>
        <v>-12.2</v>
      </c>
    </row>
    <row r="25" spans="1:11" s="22" customFormat="1" hidden="1" x14ac:dyDescent="0.2">
      <c r="A25" s="69" t="s">
        <v>14</v>
      </c>
      <c r="B25" s="83">
        <v>172.3</v>
      </c>
      <c r="C25" s="17">
        <v>0</v>
      </c>
      <c r="D25" s="17">
        <f t="shared" si="0"/>
        <v>0</v>
      </c>
      <c r="E25" s="17">
        <v>4.2</v>
      </c>
      <c r="F25" s="19">
        <f t="shared" si="1"/>
        <v>-4.2</v>
      </c>
      <c r="G25" s="18">
        <v>85.3</v>
      </c>
      <c r="H25" s="17">
        <v>0</v>
      </c>
      <c r="I25" s="17">
        <f t="shared" si="2"/>
        <v>0</v>
      </c>
      <c r="J25" s="17">
        <v>3.2</v>
      </c>
      <c r="K25" s="19">
        <f t="shared" si="3"/>
        <v>-3.2</v>
      </c>
    </row>
    <row r="26" spans="1:11" s="22" customFormat="1" hidden="1" x14ac:dyDescent="0.2">
      <c r="A26" s="69" t="s">
        <v>15</v>
      </c>
      <c r="B26" s="83">
        <v>1303.6079999999999</v>
      </c>
      <c r="C26" s="17">
        <v>0</v>
      </c>
      <c r="D26" s="17">
        <f t="shared" si="0"/>
        <v>0</v>
      </c>
      <c r="E26" s="17">
        <v>33.6</v>
      </c>
      <c r="F26" s="19">
        <f t="shared" si="1"/>
        <v>-33.6</v>
      </c>
      <c r="G26" s="18">
        <v>629.32299999999998</v>
      </c>
      <c r="H26" s="17">
        <v>0</v>
      </c>
      <c r="I26" s="17">
        <f t="shared" si="2"/>
        <v>0</v>
      </c>
      <c r="J26" s="17">
        <v>29.8</v>
      </c>
      <c r="K26" s="19">
        <f t="shared" si="3"/>
        <v>-29.8</v>
      </c>
    </row>
    <row r="27" spans="1:11" s="22" customFormat="1" hidden="1" x14ac:dyDescent="0.2">
      <c r="A27" s="69" t="s">
        <v>16</v>
      </c>
      <c r="B27" s="83">
        <v>152.80700000000002</v>
      </c>
      <c r="C27" s="17">
        <v>0</v>
      </c>
      <c r="D27" s="17">
        <f t="shared" si="0"/>
        <v>0</v>
      </c>
      <c r="E27" s="17">
        <v>0</v>
      </c>
      <c r="F27" s="19">
        <f t="shared" si="1"/>
        <v>0</v>
      </c>
      <c r="G27" s="18">
        <v>64.650000000000006</v>
      </c>
      <c r="H27" s="17">
        <v>0</v>
      </c>
      <c r="I27" s="17">
        <f t="shared" si="2"/>
        <v>0</v>
      </c>
      <c r="J27" s="17">
        <v>0</v>
      </c>
      <c r="K27" s="19">
        <f t="shared" si="3"/>
        <v>0</v>
      </c>
    </row>
    <row r="28" spans="1:11" s="22" customFormat="1" hidden="1" x14ac:dyDescent="0.2">
      <c r="A28" s="69" t="s">
        <v>17</v>
      </c>
      <c r="B28" s="83">
        <v>588.53</v>
      </c>
      <c r="C28" s="17">
        <v>0</v>
      </c>
      <c r="D28" s="17">
        <f t="shared" si="0"/>
        <v>0</v>
      </c>
      <c r="E28" s="17">
        <v>19.3</v>
      </c>
      <c r="F28" s="19">
        <f t="shared" si="1"/>
        <v>-19.3</v>
      </c>
      <c r="G28" s="18">
        <v>356.1</v>
      </c>
      <c r="H28" s="17">
        <v>0</v>
      </c>
      <c r="I28" s="17">
        <f>H28/G28*100</f>
        <v>0</v>
      </c>
      <c r="J28" s="17">
        <v>14.9</v>
      </c>
      <c r="K28" s="19">
        <f t="shared" si="3"/>
        <v>-14.9</v>
      </c>
    </row>
    <row r="29" spans="1:11" s="22" customFormat="1" hidden="1" x14ac:dyDescent="0.2">
      <c r="A29" s="69" t="s">
        <v>18</v>
      </c>
      <c r="B29" s="83">
        <v>99.899999999999977</v>
      </c>
      <c r="C29" s="17">
        <v>0</v>
      </c>
      <c r="D29" s="17">
        <f t="shared" si="0"/>
        <v>0</v>
      </c>
      <c r="E29" s="17">
        <v>0</v>
      </c>
      <c r="F29" s="19">
        <f t="shared" si="1"/>
        <v>0</v>
      </c>
      <c r="G29" s="18">
        <v>48.2</v>
      </c>
      <c r="H29" s="17">
        <v>0</v>
      </c>
      <c r="I29" s="17">
        <f t="shared" si="2"/>
        <v>0</v>
      </c>
      <c r="J29" s="17">
        <v>0</v>
      </c>
      <c r="K29" s="19">
        <f t="shared" si="3"/>
        <v>0</v>
      </c>
    </row>
    <row r="30" spans="1:11" s="22" customFormat="1" hidden="1" x14ac:dyDescent="0.2">
      <c r="A30" s="69" t="s">
        <v>112</v>
      </c>
      <c r="B30" s="83"/>
      <c r="C30" s="17">
        <v>0</v>
      </c>
      <c r="D30" s="17" t="e">
        <f t="shared" si="0"/>
        <v>#DIV/0!</v>
      </c>
      <c r="E30" s="17"/>
      <c r="F30" s="19">
        <f t="shared" si="1"/>
        <v>0</v>
      </c>
      <c r="G30" s="18"/>
      <c r="H30" s="17">
        <v>0</v>
      </c>
      <c r="I30" s="17" t="e">
        <f t="shared" si="2"/>
        <v>#DIV/0!</v>
      </c>
      <c r="J30" s="17"/>
      <c r="K30" s="19">
        <f t="shared" si="3"/>
        <v>0</v>
      </c>
    </row>
    <row r="31" spans="1:11" s="23" customFormat="1" ht="15" x14ac:dyDescent="0.25">
      <c r="A31" s="68" t="s">
        <v>19</v>
      </c>
      <c r="B31" s="48">
        <v>530.62079999999992</v>
      </c>
      <c r="C31" s="13">
        <f>SUM(C32:C41)-C35</f>
        <v>0.2</v>
      </c>
      <c r="D31" s="13">
        <f t="shared" si="0"/>
        <v>3.7691699986129458E-2</v>
      </c>
      <c r="E31" s="13">
        <v>3.6</v>
      </c>
      <c r="F31" s="15">
        <f t="shared" si="1"/>
        <v>-3.4</v>
      </c>
      <c r="G31" s="14">
        <v>295.78109999999998</v>
      </c>
      <c r="H31" s="13">
        <f>SUM(H32:H41)-H35</f>
        <v>0.2</v>
      </c>
      <c r="I31" s="13">
        <f t="shared" si="2"/>
        <v>6.7617572589999841E-2</v>
      </c>
      <c r="J31" s="13">
        <v>3.2</v>
      </c>
      <c r="K31" s="15">
        <f t="shared" si="3"/>
        <v>-3</v>
      </c>
    </row>
    <row r="32" spans="1:11" s="22" customFormat="1" hidden="1" x14ac:dyDescent="0.2">
      <c r="A32" s="69" t="s">
        <v>20</v>
      </c>
      <c r="B32" s="83">
        <v>11</v>
      </c>
      <c r="C32" s="17">
        <v>0</v>
      </c>
      <c r="D32" s="17">
        <f t="shared" si="0"/>
        <v>0</v>
      </c>
      <c r="E32" s="17">
        <v>0</v>
      </c>
      <c r="F32" s="19">
        <f t="shared" si="1"/>
        <v>0</v>
      </c>
      <c r="G32" s="18"/>
      <c r="H32" s="17">
        <v>0</v>
      </c>
      <c r="I32" s="17" t="e">
        <f t="shared" si="2"/>
        <v>#DIV/0!</v>
      </c>
      <c r="J32" s="17">
        <v>0</v>
      </c>
      <c r="K32" s="19">
        <f t="shared" si="3"/>
        <v>0</v>
      </c>
    </row>
    <row r="33" spans="1:11" s="22" customFormat="1" hidden="1" x14ac:dyDescent="0.2">
      <c r="A33" s="69" t="s">
        <v>21</v>
      </c>
      <c r="B33" s="83">
        <v>14.869999999999994</v>
      </c>
      <c r="C33" s="17">
        <v>0</v>
      </c>
      <c r="D33" s="17">
        <f t="shared" si="0"/>
        <v>0</v>
      </c>
      <c r="E33" s="17">
        <v>0</v>
      </c>
      <c r="F33" s="19">
        <f t="shared" si="1"/>
        <v>0</v>
      </c>
      <c r="G33" s="18">
        <v>0.02</v>
      </c>
      <c r="H33" s="17">
        <v>0</v>
      </c>
      <c r="I33" s="17">
        <f t="shared" si="2"/>
        <v>0</v>
      </c>
      <c r="J33" s="17">
        <v>0</v>
      </c>
      <c r="K33" s="19">
        <f t="shared" si="3"/>
        <v>0</v>
      </c>
    </row>
    <row r="34" spans="1:11" s="22" customFormat="1" hidden="1" x14ac:dyDescent="0.2">
      <c r="A34" s="69" t="s">
        <v>22</v>
      </c>
      <c r="B34" s="83">
        <v>23.899999999999991</v>
      </c>
      <c r="C34" s="17">
        <v>0</v>
      </c>
      <c r="D34" s="17">
        <f t="shared" si="0"/>
        <v>0</v>
      </c>
      <c r="E34" s="17">
        <v>0</v>
      </c>
      <c r="F34" s="19">
        <f t="shared" si="1"/>
        <v>0</v>
      </c>
      <c r="G34" s="18">
        <v>2.2000000000000002</v>
      </c>
      <c r="H34" s="17">
        <v>0</v>
      </c>
      <c r="I34" s="17">
        <f t="shared" si="2"/>
        <v>0</v>
      </c>
      <c r="J34" s="17">
        <v>0</v>
      </c>
      <c r="K34" s="19">
        <f t="shared" si="3"/>
        <v>0</v>
      </c>
    </row>
    <row r="35" spans="1:11" s="22" customFormat="1" hidden="1" x14ac:dyDescent="0.2">
      <c r="A35" s="69" t="s">
        <v>23</v>
      </c>
      <c r="B35" s="83">
        <v>0</v>
      </c>
      <c r="C35" s="17">
        <v>0</v>
      </c>
      <c r="D35" s="17" t="e">
        <f t="shared" si="0"/>
        <v>#DIV/0!</v>
      </c>
      <c r="E35" s="17">
        <v>0</v>
      </c>
      <c r="F35" s="19">
        <f t="shared" si="1"/>
        <v>0</v>
      </c>
      <c r="G35" s="18"/>
      <c r="H35" s="17">
        <v>0</v>
      </c>
      <c r="I35" s="17" t="e">
        <f t="shared" si="2"/>
        <v>#DIV/0!</v>
      </c>
      <c r="J35" s="17">
        <v>0</v>
      </c>
      <c r="K35" s="19">
        <f t="shared" si="3"/>
        <v>0</v>
      </c>
    </row>
    <row r="36" spans="1:11" s="22" customFormat="1" hidden="1" x14ac:dyDescent="0.2">
      <c r="A36" s="69" t="s">
        <v>24</v>
      </c>
      <c r="B36" s="83">
        <v>152.4</v>
      </c>
      <c r="C36" s="17">
        <v>0</v>
      </c>
      <c r="D36" s="17">
        <f t="shared" si="0"/>
        <v>0</v>
      </c>
      <c r="E36" s="17">
        <v>0</v>
      </c>
      <c r="F36" s="19">
        <f t="shared" si="1"/>
        <v>0</v>
      </c>
      <c r="G36" s="18">
        <v>120.5</v>
      </c>
      <c r="H36" s="17">
        <v>0</v>
      </c>
      <c r="I36" s="17">
        <f t="shared" si="2"/>
        <v>0</v>
      </c>
      <c r="J36" s="17">
        <v>0</v>
      </c>
      <c r="K36" s="19">
        <f t="shared" si="3"/>
        <v>0</v>
      </c>
    </row>
    <row r="37" spans="1:11" s="22" customFormat="1" x14ac:dyDescent="0.2">
      <c r="A37" s="69" t="s">
        <v>25</v>
      </c>
      <c r="B37" s="83">
        <v>133.12169999999998</v>
      </c>
      <c r="C37" s="17">
        <v>0.2</v>
      </c>
      <c r="D37" s="17">
        <f t="shared" si="0"/>
        <v>0.15023846600516674</v>
      </c>
      <c r="E37" s="17">
        <v>3.6</v>
      </c>
      <c r="F37" s="19">
        <f t="shared" si="1"/>
        <v>-3.4</v>
      </c>
      <c r="G37" s="18">
        <v>103.17999999999999</v>
      </c>
      <c r="H37" s="17">
        <v>0.2</v>
      </c>
      <c r="I37" s="17">
        <f t="shared" si="2"/>
        <v>0.19383601473153714</v>
      </c>
      <c r="J37" s="17">
        <v>3.2</v>
      </c>
      <c r="K37" s="19">
        <f t="shared" si="3"/>
        <v>-3</v>
      </c>
    </row>
    <row r="38" spans="1:11" s="22" customFormat="1" hidden="1" x14ac:dyDescent="0.2">
      <c r="A38" s="69" t="s">
        <v>26</v>
      </c>
      <c r="B38" s="83">
        <v>86.64909999999999</v>
      </c>
      <c r="C38" s="17">
        <v>0</v>
      </c>
      <c r="D38" s="17">
        <f t="shared" si="0"/>
        <v>0</v>
      </c>
      <c r="E38" s="17">
        <v>0</v>
      </c>
      <c r="F38" s="19">
        <f t="shared" si="1"/>
        <v>0</v>
      </c>
      <c r="G38" s="18">
        <v>34.781100000000002</v>
      </c>
      <c r="H38" s="17">
        <v>0</v>
      </c>
      <c r="I38" s="17">
        <f t="shared" si="2"/>
        <v>0</v>
      </c>
      <c r="J38" s="17">
        <v>0</v>
      </c>
      <c r="K38" s="19">
        <f t="shared" si="3"/>
        <v>0</v>
      </c>
    </row>
    <row r="39" spans="1:11" s="22" customFormat="1" hidden="1" x14ac:dyDescent="0.2">
      <c r="A39" s="69" t="s">
        <v>27</v>
      </c>
      <c r="B39" s="83">
        <v>3.25</v>
      </c>
      <c r="C39" s="17">
        <v>0</v>
      </c>
      <c r="D39" s="17">
        <f t="shared" si="0"/>
        <v>0</v>
      </c>
      <c r="E39" s="17">
        <v>0</v>
      </c>
      <c r="F39" s="19">
        <f t="shared" si="1"/>
        <v>0</v>
      </c>
      <c r="G39" s="18"/>
      <c r="H39" s="17">
        <v>0</v>
      </c>
      <c r="I39" s="17" t="e">
        <f t="shared" si="2"/>
        <v>#DIV/0!</v>
      </c>
      <c r="J39" s="17">
        <v>0</v>
      </c>
      <c r="K39" s="19">
        <f t="shared" si="3"/>
        <v>0</v>
      </c>
    </row>
    <row r="40" spans="1:11" s="22" customFormat="1" hidden="1" x14ac:dyDescent="0.2">
      <c r="A40" s="69" t="s">
        <v>28</v>
      </c>
      <c r="B40" s="83">
        <v>49.629999999999995</v>
      </c>
      <c r="C40" s="17">
        <v>0</v>
      </c>
      <c r="D40" s="17">
        <f t="shared" si="0"/>
        <v>0</v>
      </c>
      <c r="E40" s="17">
        <v>0</v>
      </c>
      <c r="F40" s="19">
        <f t="shared" si="1"/>
        <v>0</v>
      </c>
      <c r="G40" s="18">
        <v>10.8</v>
      </c>
      <c r="H40" s="17">
        <v>0</v>
      </c>
      <c r="I40" s="17">
        <f t="shared" si="2"/>
        <v>0</v>
      </c>
      <c r="J40" s="17">
        <v>0</v>
      </c>
      <c r="K40" s="19">
        <f t="shared" si="3"/>
        <v>0</v>
      </c>
    </row>
    <row r="41" spans="1:11" s="22" customFormat="1" hidden="1" x14ac:dyDescent="0.2">
      <c r="A41" s="69" t="s">
        <v>29</v>
      </c>
      <c r="B41" s="83">
        <v>55.800000000000011</v>
      </c>
      <c r="C41" s="17">
        <v>0</v>
      </c>
      <c r="D41" s="17">
        <f t="shared" si="0"/>
        <v>0</v>
      </c>
      <c r="E41" s="17">
        <v>0</v>
      </c>
      <c r="F41" s="19">
        <f t="shared" si="1"/>
        <v>0</v>
      </c>
      <c r="G41" s="18">
        <v>24.300000000000004</v>
      </c>
      <c r="H41" s="17">
        <v>0</v>
      </c>
      <c r="I41" s="17">
        <f t="shared" si="2"/>
        <v>0</v>
      </c>
      <c r="J41" s="17">
        <v>0</v>
      </c>
      <c r="K41" s="19">
        <f t="shared" si="3"/>
        <v>0</v>
      </c>
    </row>
    <row r="42" spans="1:11" s="23" customFormat="1" ht="15" x14ac:dyDescent="0.25">
      <c r="A42" s="68" t="s">
        <v>30</v>
      </c>
      <c r="B42" s="48">
        <v>6222.5324999999993</v>
      </c>
      <c r="C42" s="13">
        <f>SUM(C43:C50)</f>
        <v>1071.806</v>
      </c>
      <c r="D42" s="13">
        <f t="shared" si="0"/>
        <v>17.224594648561499</v>
      </c>
      <c r="E42" s="13">
        <v>1665.3</v>
      </c>
      <c r="F42" s="15">
        <f t="shared" si="1"/>
        <v>-593.49399999999991</v>
      </c>
      <c r="G42" s="14">
        <v>2813.3429999999998</v>
      </c>
      <c r="H42" s="13">
        <f>SUM(H43:H50)</f>
        <v>523.29700000000003</v>
      </c>
      <c r="I42" s="13">
        <f t="shared" si="2"/>
        <v>18.600540353593573</v>
      </c>
      <c r="J42" s="13">
        <v>851.5</v>
      </c>
      <c r="K42" s="15">
        <f t="shared" si="3"/>
        <v>-328.20299999999997</v>
      </c>
    </row>
    <row r="43" spans="1:11" s="22" customFormat="1" x14ac:dyDescent="0.2">
      <c r="A43" s="69" t="s">
        <v>31</v>
      </c>
      <c r="B43" s="83">
        <v>126.6395</v>
      </c>
      <c r="C43" s="17">
        <v>2.1349999999999998</v>
      </c>
      <c r="D43" s="17">
        <f t="shared" si="0"/>
        <v>1.6858878943773465</v>
      </c>
      <c r="E43" s="17">
        <v>8.6</v>
      </c>
      <c r="F43" s="19">
        <f t="shared" si="1"/>
        <v>-6.4649999999999999</v>
      </c>
      <c r="G43" s="18">
        <v>41.244999999999997</v>
      </c>
      <c r="H43" s="17">
        <v>2</v>
      </c>
      <c r="I43" s="17">
        <f t="shared" si="2"/>
        <v>4.8490726148624077</v>
      </c>
      <c r="J43" s="17">
        <v>5.8</v>
      </c>
      <c r="K43" s="19">
        <f t="shared" si="3"/>
        <v>-3.8</v>
      </c>
    </row>
    <row r="44" spans="1:11" s="22" customFormat="1" x14ac:dyDescent="0.2">
      <c r="A44" s="69" t="s">
        <v>32</v>
      </c>
      <c r="B44" s="83">
        <v>81.569999999999993</v>
      </c>
      <c r="C44" s="17">
        <v>18.899999999999999</v>
      </c>
      <c r="D44" s="17">
        <f t="shared" si="0"/>
        <v>23.17028319235013</v>
      </c>
      <c r="E44" s="17">
        <v>35.299999999999997</v>
      </c>
      <c r="F44" s="19">
        <f t="shared" si="1"/>
        <v>-16.399999999999999</v>
      </c>
      <c r="G44" s="18">
        <v>47</v>
      </c>
      <c r="H44" s="17">
        <v>16.7</v>
      </c>
      <c r="I44" s="17">
        <f t="shared" si="2"/>
        <v>35.531914893617014</v>
      </c>
      <c r="J44" s="17">
        <v>34.200000000000003</v>
      </c>
      <c r="K44" s="19">
        <f t="shared" si="3"/>
        <v>-17.500000000000004</v>
      </c>
    </row>
    <row r="45" spans="1:11" s="22" customFormat="1" x14ac:dyDescent="0.2">
      <c r="A45" s="69" t="s">
        <v>33</v>
      </c>
      <c r="B45" s="83">
        <v>330.916</v>
      </c>
      <c r="C45" s="17">
        <v>214.55099999999999</v>
      </c>
      <c r="D45" s="17">
        <f t="shared" si="0"/>
        <v>64.835486951371351</v>
      </c>
      <c r="E45" s="17">
        <v>242</v>
      </c>
      <c r="F45" s="19">
        <f t="shared" si="1"/>
        <v>-27.449000000000012</v>
      </c>
      <c r="G45" s="18">
        <v>109.441</v>
      </c>
      <c r="H45" s="17">
        <v>119.84699999999999</v>
      </c>
      <c r="I45" s="17">
        <f t="shared" si="2"/>
        <v>109.50831955117368</v>
      </c>
      <c r="J45" s="17">
        <v>102.7</v>
      </c>
      <c r="K45" s="19">
        <f t="shared" si="3"/>
        <v>17.146999999999991</v>
      </c>
    </row>
    <row r="46" spans="1:11" s="22" customFormat="1" x14ac:dyDescent="0.2">
      <c r="A46" s="69" t="s">
        <v>34</v>
      </c>
      <c r="B46" s="83">
        <v>2002.1999999999998</v>
      </c>
      <c r="C46" s="17">
        <v>635.70000000000005</v>
      </c>
      <c r="D46" s="17">
        <f t="shared" si="0"/>
        <v>31.750074917590652</v>
      </c>
      <c r="E46" s="17">
        <v>776.4</v>
      </c>
      <c r="F46" s="19">
        <f t="shared" si="1"/>
        <v>-140.69999999999993</v>
      </c>
      <c r="G46" s="18">
        <v>913.2</v>
      </c>
      <c r="H46" s="17">
        <v>223.5</v>
      </c>
      <c r="I46" s="17">
        <f t="shared" si="2"/>
        <v>24.474375821287779</v>
      </c>
      <c r="J46" s="17">
        <v>235</v>
      </c>
      <c r="K46" s="19">
        <f t="shared" si="3"/>
        <v>-11.5</v>
      </c>
    </row>
    <row r="47" spans="1:11" s="22" customFormat="1" x14ac:dyDescent="0.2">
      <c r="A47" s="69" t="s">
        <v>35</v>
      </c>
      <c r="B47" s="83">
        <v>66.399999999999991</v>
      </c>
      <c r="C47" s="17">
        <v>1.42</v>
      </c>
      <c r="D47" s="17">
        <f t="shared" si="0"/>
        <v>2.1385542168674698</v>
      </c>
      <c r="E47" s="17">
        <v>4.3</v>
      </c>
      <c r="F47" s="19">
        <f t="shared" si="1"/>
        <v>-2.88</v>
      </c>
      <c r="G47" s="18">
        <v>11.4</v>
      </c>
      <c r="H47" s="17">
        <v>0.15</v>
      </c>
      <c r="I47" s="17">
        <f t="shared" si="2"/>
        <v>1.3157894736842104</v>
      </c>
      <c r="J47" s="17">
        <v>4.3</v>
      </c>
      <c r="K47" s="19">
        <f t="shared" si="3"/>
        <v>-4.1499999999999995</v>
      </c>
    </row>
    <row r="48" spans="1:11" hidden="1" x14ac:dyDescent="0.2">
      <c r="A48" s="69" t="s">
        <v>36</v>
      </c>
      <c r="B48" s="83">
        <v>1613.1000000000001</v>
      </c>
      <c r="C48" s="17">
        <v>0</v>
      </c>
      <c r="D48" s="17">
        <f t="shared" si="0"/>
        <v>0</v>
      </c>
      <c r="E48" s="17">
        <v>63</v>
      </c>
      <c r="F48" s="19">
        <f t="shared" si="1"/>
        <v>-63</v>
      </c>
      <c r="G48" s="18">
        <v>725</v>
      </c>
      <c r="H48" s="17">
        <v>0</v>
      </c>
      <c r="I48" s="17">
        <f t="shared" si="2"/>
        <v>0</v>
      </c>
      <c r="J48" s="17">
        <v>63</v>
      </c>
      <c r="K48" s="19">
        <f t="shared" si="3"/>
        <v>-63</v>
      </c>
    </row>
    <row r="49" spans="1:12" s="22" customFormat="1" x14ac:dyDescent="0.2">
      <c r="A49" s="69" t="s">
        <v>37</v>
      </c>
      <c r="B49" s="83">
        <v>2001.6</v>
      </c>
      <c r="C49" s="17">
        <v>199.1</v>
      </c>
      <c r="D49" s="17">
        <f t="shared" si="0"/>
        <v>9.9470423661071141</v>
      </c>
      <c r="E49" s="17">
        <v>535.70000000000005</v>
      </c>
      <c r="F49" s="19">
        <f t="shared" si="1"/>
        <v>-336.6</v>
      </c>
      <c r="G49" s="18">
        <v>966</v>
      </c>
      <c r="H49" s="17">
        <v>161.1</v>
      </c>
      <c r="I49" s="17">
        <f t="shared" si="2"/>
        <v>16.677018633540371</v>
      </c>
      <c r="J49" s="17">
        <v>406.5</v>
      </c>
      <c r="K49" s="19">
        <f t="shared" si="3"/>
        <v>-245.4</v>
      </c>
      <c r="L49" s="135"/>
    </row>
    <row r="50" spans="1:12" hidden="1" x14ac:dyDescent="0.2">
      <c r="A50" s="69" t="s">
        <v>38</v>
      </c>
      <c r="B50" s="83">
        <v>0.107</v>
      </c>
      <c r="C50" s="17">
        <v>0</v>
      </c>
      <c r="D50" s="17">
        <f t="shared" si="0"/>
        <v>0</v>
      </c>
      <c r="E50" s="17"/>
      <c r="F50" s="19">
        <f t="shared" si="1"/>
        <v>0</v>
      </c>
      <c r="G50" s="18">
        <v>5.7000000000000002E-2</v>
      </c>
      <c r="H50" s="17">
        <v>0</v>
      </c>
      <c r="I50" s="17">
        <f t="shared" si="2"/>
        <v>0</v>
      </c>
      <c r="J50" s="17"/>
      <c r="K50" s="19">
        <f t="shared" si="3"/>
        <v>0</v>
      </c>
      <c r="L50" s="135"/>
    </row>
    <row r="51" spans="1:12" s="23" customFormat="1" ht="15" x14ac:dyDescent="0.25">
      <c r="A51" s="68" t="s">
        <v>39</v>
      </c>
      <c r="B51" s="48">
        <v>1880.126</v>
      </c>
      <c r="C51" s="13">
        <f>SUM(C52:C58)</f>
        <v>403.30899999999997</v>
      </c>
      <c r="D51" s="13">
        <f t="shared" si="0"/>
        <v>21.451168698268095</v>
      </c>
      <c r="E51" s="13">
        <v>587.4</v>
      </c>
      <c r="F51" s="15">
        <f t="shared" si="1"/>
        <v>-184.09100000000001</v>
      </c>
      <c r="G51" s="14">
        <v>947.22</v>
      </c>
      <c r="H51" s="13">
        <f>SUM(H52:H58)</f>
        <v>262.39299999999997</v>
      </c>
      <c r="I51" s="13">
        <f t="shared" si="2"/>
        <v>27.701378771563096</v>
      </c>
      <c r="J51" s="13">
        <v>273.5</v>
      </c>
      <c r="K51" s="15">
        <f t="shared" si="3"/>
        <v>-11.107000000000028</v>
      </c>
      <c r="L51" s="136"/>
    </row>
    <row r="52" spans="1:12" s="22" customFormat="1" x14ac:dyDescent="0.2">
      <c r="A52" s="69" t="s">
        <v>40</v>
      </c>
      <c r="B52" s="83">
        <v>222.65</v>
      </c>
      <c r="C52" s="17">
        <v>61.2</v>
      </c>
      <c r="D52" s="17">
        <f t="shared" si="0"/>
        <v>27.487087356838085</v>
      </c>
      <c r="E52" s="17">
        <v>50</v>
      </c>
      <c r="F52" s="19">
        <f t="shared" si="1"/>
        <v>11.200000000000003</v>
      </c>
      <c r="G52" s="18">
        <v>55.2</v>
      </c>
      <c r="H52" s="17">
        <v>14.7</v>
      </c>
      <c r="I52" s="17">
        <f t="shared" si="2"/>
        <v>26.630434782608692</v>
      </c>
      <c r="J52" s="17">
        <v>11.1</v>
      </c>
      <c r="K52" s="19">
        <f t="shared" si="3"/>
        <v>3.5999999999999996</v>
      </c>
    </row>
    <row r="53" spans="1:12" s="22" customFormat="1" x14ac:dyDescent="0.2">
      <c r="A53" s="69" t="s">
        <v>41</v>
      </c>
      <c r="B53" s="83">
        <v>41.917999999999999</v>
      </c>
      <c r="C53" s="17">
        <v>3.99</v>
      </c>
      <c r="D53" s="17">
        <f t="shared" si="0"/>
        <v>9.5185839019037175</v>
      </c>
      <c r="E53" s="17">
        <v>0.5</v>
      </c>
      <c r="F53" s="19">
        <f t="shared" si="1"/>
        <v>3.49</v>
      </c>
      <c r="G53" s="18">
        <v>25.334</v>
      </c>
      <c r="H53" s="17">
        <v>2.79</v>
      </c>
      <c r="I53" s="17">
        <f t="shared" si="2"/>
        <v>11.012868082418883</v>
      </c>
      <c r="J53" s="17"/>
      <c r="K53" s="19">
        <f t="shared" si="3"/>
        <v>2.79</v>
      </c>
    </row>
    <row r="54" spans="1:12" s="22" customFormat="1" x14ac:dyDescent="0.2">
      <c r="A54" s="69" t="s">
        <v>42</v>
      </c>
      <c r="B54" s="83">
        <v>244</v>
      </c>
      <c r="C54" s="17">
        <v>9.5</v>
      </c>
      <c r="D54" s="17">
        <f t="shared" si="0"/>
        <v>3.8934426229508197</v>
      </c>
      <c r="E54" s="17">
        <v>20.6</v>
      </c>
      <c r="F54" s="19">
        <f t="shared" si="1"/>
        <v>-11.100000000000001</v>
      </c>
      <c r="G54" s="18">
        <v>163.9</v>
      </c>
      <c r="H54" s="17">
        <v>6.5</v>
      </c>
      <c r="I54" s="17">
        <f t="shared" si="2"/>
        <v>3.9658328248932277</v>
      </c>
      <c r="J54" s="17">
        <v>16.3</v>
      </c>
      <c r="K54" s="19">
        <f t="shared" si="3"/>
        <v>-9.8000000000000007</v>
      </c>
    </row>
    <row r="55" spans="1:12" s="22" customFormat="1" x14ac:dyDescent="0.2">
      <c r="A55" s="69" t="s">
        <v>43</v>
      </c>
      <c r="B55" s="83">
        <v>113.45800000000001</v>
      </c>
      <c r="C55" s="17">
        <v>3.1190000000000002</v>
      </c>
      <c r="D55" s="17">
        <f t="shared" si="0"/>
        <v>2.7490348851557402</v>
      </c>
      <c r="E55" s="17">
        <v>5.6</v>
      </c>
      <c r="F55" s="19">
        <f t="shared" si="1"/>
        <v>-2.4809999999999994</v>
      </c>
      <c r="G55" s="18">
        <v>79.186000000000007</v>
      </c>
      <c r="H55" s="17">
        <v>2.4740000000000002</v>
      </c>
      <c r="I55" s="17">
        <f t="shared" si="2"/>
        <v>3.1242896471598516</v>
      </c>
      <c r="J55" s="17">
        <v>4.3</v>
      </c>
      <c r="K55" s="19">
        <f t="shared" si="3"/>
        <v>-1.8259999999999996</v>
      </c>
    </row>
    <row r="56" spans="1:12" s="22" customFormat="1" x14ac:dyDescent="0.2">
      <c r="A56" s="69" t="s">
        <v>44</v>
      </c>
      <c r="B56" s="83">
        <v>147.1</v>
      </c>
      <c r="C56" s="17">
        <v>1.97</v>
      </c>
      <c r="D56" s="17">
        <f t="shared" si="0"/>
        <v>1.3392250169952413</v>
      </c>
      <c r="E56" s="17">
        <v>5.5</v>
      </c>
      <c r="F56" s="19">
        <f t="shared" si="1"/>
        <v>-3.5300000000000002</v>
      </c>
      <c r="G56" s="18">
        <v>102</v>
      </c>
      <c r="H56" s="17">
        <v>1.97</v>
      </c>
      <c r="I56" s="17">
        <f t="shared" si="2"/>
        <v>1.9313725490196079</v>
      </c>
      <c r="J56" s="17">
        <v>5.5</v>
      </c>
      <c r="K56" s="19">
        <f t="shared" si="3"/>
        <v>-3.5300000000000002</v>
      </c>
    </row>
    <row r="57" spans="1:12" s="22" customFormat="1" x14ac:dyDescent="0.2">
      <c r="A57" s="69" t="s">
        <v>45</v>
      </c>
      <c r="B57" s="83">
        <v>113.70000000000002</v>
      </c>
      <c r="C57" s="17">
        <v>39.53</v>
      </c>
      <c r="D57" s="17">
        <f t="shared" si="0"/>
        <v>34.766930518909405</v>
      </c>
      <c r="E57" s="17">
        <v>39.200000000000003</v>
      </c>
      <c r="F57" s="19">
        <f t="shared" si="1"/>
        <v>0.32999999999999829</v>
      </c>
      <c r="G57" s="18">
        <v>33.1</v>
      </c>
      <c r="H57" s="17">
        <v>27.859000000000002</v>
      </c>
      <c r="I57" s="17">
        <f t="shared" si="2"/>
        <v>84.166163141993948</v>
      </c>
      <c r="J57" s="17">
        <v>24.7</v>
      </c>
      <c r="K57" s="19">
        <f t="shared" si="3"/>
        <v>3.1590000000000025</v>
      </c>
    </row>
    <row r="58" spans="1:12" s="22" customFormat="1" x14ac:dyDescent="0.2">
      <c r="A58" s="69" t="s">
        <v>46</v>
      </c>
      <c r="B58" s="83">
        <v>997.3</v>
      </c>
      <c r="C58" s="17">
        <v>284</v>
      </c>
      <c r="D58" s="17">
        <f t="shared" si="0"/>
        <v>28.476887596510579</v>
      </c>
      <c r="E58" s="17">
        <v>466</v>
      </c>
      <c r="F58" s="19">
        <f t="shared" si="1"/>
        <v>-182</v>
      </c>
      <c r="G58" s="18">
        <v>488.5</v>
      </c>
      <c r="H58" s="17">
        <v>206.1</v>
      </c>
      <c r="I58" s="17">
        <f t="shared" si="2"/>
        <v>42.190378710337768</v>
      </c>
      <c r="J58" s="17">
        <v>211.6</v>
      </c>
      <c r="K58" s="19">
        <f t="shared" si="3"/>
        <v>-5.5</v>
      </c>
    </row>
    <row r="59" spans="1:12" s="23" customFormat="1" ht="15" hidden="1" x14ac:dyDescent="0.25">
      <c r="A59" s="68" t="s">
        <v>47</v>
      </c>
      <c r="B59" s="48">
        <v>15843.49741</v>
      </c>
      <c r="C59" s="13">
        <f>SUM(C60:C73)</f>
        <v>0</v>
      </c>
      <c r="D59" s="13">
        <f t="shared" si="0"/>
        <v>0</v>
      </c>
      <c r="E59" s="13">
        <v>14.1</v>
      </c>
      <c r="F59" s="15">
        <f t="shared" si="1"/>
        <v>-14.1</v>
      </c>
      <c r="G59" s="14">
        <v>9121.4832099999985</v>
      </c>
      <c r="H59" s="13">
        <f>SUM(H60:H73)</f>
        <v>0</v>
      </c>
      <c r="I59" s="13">
        <f t="shared" si="2"/>
        <v>0</v>
      </c>
      <c r="J59" s="13">
        <v>9.4</v>
      </c>
      <c r="K59" s="15">
        <f t="shared" si="3"/>
        <v>-9.4</v>
      </c>
    </row>
    <row r="60" spans="1:12" hidden="1" x14ac:dyDescent="0.2">
      <c r="A60" s="69" t="s">
        <v>48</v>
      </c>
      <c r="B60" s="83">
        <v>2068.2999999999997</v>
      </c>
      <c r="C60" s="17">
        <v>0</v>
      </c>
      <c r="D60" s="17">
        <f t="shared" si="0"/>
        <v>0</v>
      </c>
      <c r="E60" s="17"/>
      <c r="F60" s="19">
        <f t="shared" si="1"/>
        <v>0</v>
      </c>
      <c r="G60" s="18">
        <v>1368.6</v>
      </c>
      <c r="H60" s="17">
        <v>0</v>
      </c>
      <c r="I60" s="17">
        <f t="shared" si="2"/>
        <v>0</v>
      </c>
      <c r="J60" s="17"/>
      <c r="K60" s="19">
        <f t="shared" si="3"/>
        <v>0</v>
      </c>
    </row>
    <row r="61" spans="1:12" hidden="1" x14ac:dyDescent="0.2">
      <c r="A61" s="69" t="s">
        <v>49</v>
      </c>
      <c r="B61" s="83">
        <v>175.45000000000002</v>
      </c>
      <c r="C61" s="17">
        <v>0</v>
      </c>
      <c r="D61" s="17">
        <f t="shared" si="0"/>
        <v>0</v>
      </c>
      <c r="E61" s="17"/>
      <c r="F61" s="19">
        <f t="shared" si="1"/>
        <v>0</v>
      </c>
      <c r="G61" s="18">
        <v>109.976</v>
      </c>
      <c r="H61" s="17">
        <v>0</v>
      </c>
      <c r="I61" s="17">
        <f t="shared" si="2"/>
        <v>0</v>
      </c>
      <c r="J61" s="17"/>
      <c r="K61" s="19">
        <f t="shared" si="3"/>
        <v>0</v>
      </c>
    </row>
    <row r="62" spans="1:12" hidden="1" x14ac:dyDescent="0.2">
      <c r="A62" s="69" t="s">
        <v>50</v>
      </c>
      <c r="B62" s="83">
        <v>436</v>
      </c>
      <c r="C62" s="17">
        <v>0</v>
      </c>
      <c r="D62" s="17">
        <f t="shared" si="0"/>
        <v>0</v>
      </c>
      <c r="E62" s="17">
        <v>1.8</v>
      </c>
      <c r="F62" s="19">
        <f t="shared" si="1"/>
        <v>-1.8</v>
      </c>
      <c r="G62" s="18">
        <v>281.10000000000002</v>
      </c>
      <c r="H62" s="17">
        <v>0</v>
      </c>
      <c r="I62" s="17">
        <f t="shared" si="2"/>
        <v>0</v>
      </c>
      <c r="J62" s="17">
        <v>1.8</v>
      </c>
      <c r="K62" s="19">
        <f t="shared" si="3"/>
        <v>-1.8</v>
      </c>
    </row>
    <row r="63" spans="1:12" hidden="1" x14ac:dyDescent="0.2">
      <c r="A63" s="69" t="s">
        <v>51</v>
      </c>
      <c r="B63" s="83">
        <v>1996.8999999999999</v>
      </c>
      <c r="C63" s="17">
        <v>0</v>
      </c>
      <c r="D63" s="17">
        <f t="shared" si="0"/>
        <v>0</v>
      </c>
      <c r="E63" s="17"/>
      <c r="F63" s="19">
        <f t="shared" si="1"/>
        <v>0</v>
      </c>
      <c r="G63" s="18">
        <v>1083.0999999999999</v>
      </c>
      <c r="H63" s="17">
        <v>0</v>
      </c>
      <c r="I63" s="17">
        <f t="shared" si="2"/>
        <v>0</v>
      </c>
      <c r="J63" s="17"/>
      <c r="K63" s="19">
        <f t="shared" si="3"/>
        <v>0</v>
      </c>
    </row>
    <row r="64" spans="1:12" hidden="1" x14ac:dyDescent="0.2">
      <c r="A64" s="69" t="s">
        <v>52</v>
      </c>
      <c r="B64" s="83">
        <v>515.63999999999987</v>
      </c>
      <c r="C64" s="17">
        <v>0</v>
      </c>
      <c r="D64" s="17">
        <f t="shared" si="0"/>
        <v>0</v>
      </c>
      <c r="E64" s="17"/>
      <c r="F64" s="19">
        <f t="shared" si="1"/>
        <v>0</v>
      </c>
      <c r="G64" s="18">
        <v>341.18</v>
      </c>
      <c r="H64" s="17">
        <v>0</v>
      </c>
      <c r="I64" s="17">
        <f t="shared" si="2"/>
        <v>0</v>
      </c>
      <c r="J64" s="17"/>
      <c r="K64" s="19">
        <f t="shared" si="3"/>
        <v>0</v>
      </c>
    </row>
    <row r="65" spans="1:11" hidden="1" x14ac:dyDescent="0.2">
      <c r="A65" s="69" t="s">
        <v>53</v>
      </c>
      <c r="B65" s="83">
        <v>324.35000000000002</v>
      </c>
      <c r="C65" s="17">
        <v>0</v>
      </c>
      <c r="D65" s="17">
        <f t="shared" si="0"/>
        <v>0</v>
      </c>
      <c r="E65" s="17"/>
      <c r="F65" s="19">
        <f t="shared" si="1"/>
        <v>0</v>
      </c>
      <c r="G65" s="18">
        <v>223.04</v>
      </c>
      <c r="H65" s="17">
        <v>0</v>
      </c>
      <c r="I65" s="17">
        <f t="shared" si="2"/>
        <v>0</v>
      </c>
      <c r="J65" s="17"/>
      <c r="K65" s="19">
        <f t="shared" si="3"/>
        <v>0</v>
      </c>
    </row>
    <row r="66" spans="1:11" hidden="1" x14ac:dyDescent="0.2">
      <c r="A66" s="69" t="s">
        <v>54</v>
      </c>
      <c r="B66" s="83">
        <v>360.416</v>
      </c>
      <c r="C66" s="17">
        <v>0</v>
      </c>
      <c r="D66" s="17">
        <f t="shared" si="0"/>
        <v>0</v>
      </c>
      <c r="E66" s="17"/>
      <c r="F66" s="19">
        <f t="shared" si="1"/>
        <v>0</v>
      </c>
      <c r="G66" s="18">
        <v>237.55</v>
      </c>
      <c r="H66" s="17">
        <v>0</v>
      </c>
      <c r="I66" s="17">
        <f t="shared" si="2"/>
        <v>0</v>
      </c>
      <c r="J66" s="17"/>
      <c r="K66" s="19">
        <f t="shared" si="3"/>
        <v>0</v>
      </c>
    </row>
    <row r="67" spans="1:11" hidden="1" x14ac:dyDescent="0.2">
      <c r="A67" s="69" t="s">
        <v>55</v>
      </c>
      <c r="B67" s="83">
        <v>365.05</v>
      </c>
      <c r="C67" s="17">
        <v>0</v>
      </c>
      <c r="D67" s="17">
        <f t="shared" si="0"/>
        <v>0</v>
      </c>
      <c r="E67" s="17"/>
      <c r="F67" s="19">
        <f t="shared" si="1"/>
        <v>0</v>
      </c>
      <c r="G67" s="18">
        <v>245.4</v>
      </c>
      <c r="H67" s="17">
        <v>0</v>
      </c>
      <c r="I67" s="17">
        <f t="shared" si="2"/>
        <v>0</v>
      </c>
      <c r="J67" s="17"/>
      <c r="K67" s="19">
        <f t="shared" si="3"/>
        <v>0</v>
      </c>
    </row>
    <row r="68" spans="1:11" hidden="1" x14ac:dyDescent="0.2">
      <c r="A68" s="69" t="s">
        <v>56</v>
      </c>
      <c r="B68" s="83">
        <v>642.11320000000001</v>
      </c>
      <c r="C68" s="17">
        <v>0</v>
      </c>
      <c r="D68" s="17">
        <f t="shared" si="0"/>
        <v>0</v>
      </c>
      <c r="E68" s="17">
        <v>0.1</v>
      </c>
      <c r="F68" s="19">
        <f t="shared" si="1"/>
        <v>-0.1</v>
      </c>
      <c r="G68" s="18">
        <v>394.53739999999993</v>
      </c>
      <c r="H68" s="17">
        <v>0</v>
      </c>
      <c r="I68" s="17">
        <f t="shared" si="2"/>
        <v>0</v>
      </c>
      <c r="J68" s="17">
        <v>0.1</v>
      </c>
      <c r="K68" s="19">
        <f t="shared" si="3"/>
        <v>-0.1</v>
      </c>
    </row>
    <row r="69" spans="1:11" hidden="1" x14ac:dyDescent="0.2">
      <c r="A69" s="69" t="s">
        <v>57</v>
      </c>
      <c r="B69" s="83">
        <v>3222</v>
      </c>
      <c r="C69" s="17">
        <v>0</v>
      </c>
      <c r="D69" s="17">
        <f t="shared" si="0"/>
        <v>0</v>
      </c>
      <c r="E69" s="17"/>
      <c r="F69" s="19">
        <f t="shared" si="1"/>
        <v>0</v>
      </c>
      <c r="G69" s="18">
        <v>2226.1</v>
      </c>
      <c r="H69" s="17">
        <v>0</v>
      </c>
      <c r="I69" s="17">
        <f t="shared" si="2"/>
        <v>0</v>
      </c>
      <c r="J69" s="17"/>
      <c r="K69" s="19">
        <f t="shared" si="3"/>
        <v>0</v>
      </c>
    </row>
    <row r="70" spans="1:11" hidden="1" x14ac:dyDescent="0.2">
      <c r="A70" s="69" t="s">
        <v>58</v>
      </c>
      <c r="B70" s="83">
        <v>876</v>
      </c>
      <c r="C70" s="17">
        <v>0</v>
      </c>
      <c r="D70" s="17">
        <f t="shared" si="0"/>
        <v>0</v>
      </c>
      <c r="E70" s="17">
        <v>10.7</v>
      </c>
      <c r="F70" s="19">
        <f t="shared" si="1"/>
        <v>-10.7</v>
      </c>
      <c r="G70" s="18">
        <v>370.5</v>
      </c>
      <c r="H70" s="17">
        <v>0</v>
      </c>
      <c r="I70" s="17">
        <f t="shared" si="2"/>
        <v>0</v>
      </c>
      <c r="J70" s="17">
        <v>6.6</v>
      </c>
      <c r="K70" s="19">
        <f t="shared" si="3"/>
        <v>-6.6</v>
      </c>
    </row>
    <row r="71" spans="1:11" hidden="1" x14ac:dyDescent="0.2">
      <c r="A71" s="69" t="s">
        <v>59</v>
      </c>
      <c r="B71" s="83">
        <v>1542.1</v>
      </c>
      <c r="C71" s="17">
        <v>0</v>
      </c>
      <c r="D71" s="17">
        <f t="shared" si="0"/>
        <v>0</v>
      </c>
      <c r="E71" s="17"/>
      <c r="F71" s="19">
        <f t="shared" si="1"/>
        <v>0</v>
      </c>
      <c r="G71" s="18">
        <v>742.1</v>
      </c>
      <c r="H71" s="17">
        <v>0</v>
      </c>
      <c r="I71" s="17">
        <f t="shared" si="2"/>
        <v>0</v>
      </c>
      <c r="J71" s="17"/>
      <c r="K71" s="19">
        <f t="shared" si="3"/>
        <v>0</v>
      </c>
    </row>
    <row r="72" spans="1:11" hidden="1" x14ac:dyDescent="0.2">
      <c r="A72" s="69" t="s">
        <v>60</v>
      </c>
      <c r="B72" s="83">
        <v>2625.3510000000001</v>
      </c>
      <c r="C72" s="17">
        <v>0</v>
      </c>
      <c r="D72" s="17">
        <f t="shared" si="0"/>
        <v>0</v>
      </c>
      <c r="E72" s="17">
        <v>1.5</v>
      </c>
      <c r="F72" s="19">
        <f t="shared" si="1"/>
        <v>-1.5</v>
      </c>
      <c r="G72" s="18">
        <v>1185.56</v>
      </c>
      <c r="H72" s="17">
        <v>0</v>
      </c>
      <c r="I72" s="17">
        <f t="shared" si="2"/>
        <v>0</v>
      </c>
      <c r="J72" s="17">
        <v>0.9</v>
      </c>
      <c r="K72" s="19">
        <f t="shared" si="3"/>
        <v>-0.9</v>
      </c>
    </row>
    <row r="73" spans="1:11" s="22" customFormat="1" hidden="1" x14ac:dyDescent="0.2">
      <c r="A73" s="69" t="s">
        <v>61</v>
      </c>
      <c r="B73" s="83">
        <v>693.82720999999992</v>
      </c>
      <c r="C73" s="17">
        <v>0</v>
      </c>
      <c r="D73" s="17">
        <f t="shared" si="0"/>
        <v>0</v>
      </c>
      <c r="E73" s="17"/>
      <c r="F73" s="19">
        <f t="shared" si="1"/>
        <v>0</v>
      </c>
      <c r="G73" s="18">
        <v>312.73980999999998</v>
      </c>
      <c r="H73" s="17">
        <v>0</v>
      </c>
      <c r="I73" s="17">
        <f t="shared" si="2"/>
        <v>0</v>
      </c>
      <c r="J73" s="17"/>
      <c r="K73" s="19">
        <f t="shared" si="3"/>
        <v>0</v>
      </c>
    </row>
    <row r="74" spans="1:11" s="23" customFormat="1" ht="15" hidden="1" x14ac:dyDescent="0.25">
      <c r="A74" s="68" t="s">
        <v>62</v>
      </c>
      <c r="B74" s="48">
        <v>4371.1419999999998</v>
      </c>
      <c r="C74" s="13">
        <f>SUM(C75:C80)-C78-C79</f>
        <v>0</v>
      </c>
      <c r="D74" s="13">
        <f t="shared" si="0"/>
        <v>0</v>
      </c>
      <c r="E74" s="13">
        <v>0</v>
      </c>
      <c r="F74" s="15">
        <f t="shared" si="1"/>
        <v>0</v>
      </c>
      <c r="G74" s="14">
        <v>3496.4569999999994</v>
      </c>
      <c r="H74" s="13">
        <f>SUM(H75:H80)-H78-H79</f>
        <v>0</v>
      </c>
      <c r="I74" s="13">
        <f t="shared" si="2"/>
        <v>0</v>
      </c>
      <c r="J74" s="13">
        <v>0</v>
      </c>
      <c r="K74" s="15">
        <f t="shared" si="3"/>
        <v>0</v>
      </c>
    </row>
    <row r="75" spans="1:11" hidden="1" x14ac:dyDescent="0.2">
      <c r="A75" s="69" t="s">
        <v>63</v>
      </c>
      <c r="B75" s="83">
        <v>1290.173</v>
      </c>
      <c r="C75" s="17">
        <v>0</v>
      </c>
      <c r="D75" s="17">
        <f t="shared" si="0"/>
        <v>0</v>
      </c>
      <c r="E75" s="17"/>
      <c r="F75" s="19">
        <f t="shared" si="1"/>
        <v>0</v>
      </c>
      <c r="G75" s="18">
        <v>1067.549</v>
      </c>
      <c r="H75" s="17">
        <v>0</v>
      </c>
      <c r="I75" s="17">
        <f t="shared" si="2"/>
        <v>0</v>
      </c>
      <c r="J75" s="17"/>
      <c r="K75" s="19">
        <f t="shared" si="3"/>
        <v>0</v>
      </c>
    </row>
    <row r="76" spans="1:11" hidden="1" x14ac:dyDescent="0.2">
      <c r="A76" s="69" t="s">
        <v>64</v>
      </c>
      <c r="B76" s="83">
        <v>528.327</v>
      </c>
      <c r="C76" s="17">
        <v>0</v>
      </c>
      <c r="D76" s="17">
        <f t="shared" ref="D76:D108" si="4">C76/B76*100</f>
        <v>0</v>
      </c>
      <c r="E76" s="17"/>
      <c r="F76" s="19">
        <f t="shared" ref="F76:F108" si="5">C76-E76</f>
        <v>0</v>
      </c>
      <c r="G76" s="18">
        <v>361.40800000000002</v>
      </c>
      <c r="H76" s="17">
        <v>0</v>
      </c>
      <c r="I76" s="17">
        <f t="shared" ref="I76:I108" si="6">H76/G76*100</f>
        <v>0</v>
      </c>
      <c r="J76" s="17"/>
      <c r="K76" s="19">
        <f t="shared" ref="K76:K108" si="7">H76-J76</f>
        <v>0</v>
      </c>
    </row>
    <row r="77" spans="1:11" hidden="1" x14ac:dyDescent="0.2">
      <c r="A77" s="69" t="s">
        <v>65</v>
      </c>
      <c r="B77" s="83">
        <v>875.34199999999987</v>
      </c>
      <c r="C77" s="17">
        <v>0</v>
      </c>
      <c r="D77" s="17">
        <f t="shared" si="4"/>
        <v>0</v>
      </c>
      <c r="E77" s="17"/>
      <c r="F77" s="19">
        <f t="shared" si="5"/>
        <v>0</v>
      </c>
      <c r="G77" s="18">
        <v>688.8</v>
      </c>
      <c r="H77" s="17">
        <v>0</v>
      </c>
      <c r="I77" s="17">
        <f t="shared" si="6"/>
        <v>0</v>
      </c>
      <c r="J77" s="17"/>
      <c r="K77" s="19">
        <f t="shared" si="7"/>
        <v>0</v>
      </c>
    </row>
    <row r="78" spans="1:11" hidden="1" x14ac:dyDescent="0.2">
      <c r="A78" s="69" t="s">
        <v>66</v>
      </c>
      <c r="B78" s="83">
        <v>0</v>
      </c>
      <c r="C78" s="17">
        <v>0</v>
      </c>
      <c r="D78" s="17" t="e">
        <f t="shared" si="4"/>
        <v>#DIV/0!</v>
      </c>
      <c r="E78" s="17"/>
      <c r="F78" s="19">
        <f t="shared" si="5"/>
        <v>0</v>
      </c>
      <c r="G78" s="18"/>
      <c r="H78" s="17">
        <v>0</v>
      </c>
      <c r="I78" s="17" t="e">
        <f t="shared" si="6"/>
        <v>#DIV/0!</v>
      </c>
      <c r="J78" s="17"/>
      <c r="K78" s="19">
        <f t="shared" si="7"/>
        <v>0</v>
      </c>
    </row>
    <row r="79" spans="1:11" hidden="1" x14ac:dyDescent="0.2">
      <c r="A79" s="69" t="s">
        <v>67</v>
      </c>
      <c r="B79" s="83">
        <v>0</v>
      </c>
      <c r="C79" s="17">
        <v>0</v>
      </c>
      <c r="D79" s="17" t="e">
        <f t="shared" si="4"/>
        <v>#DIV/0!</v>
      </c>
      <c r="E79" s="17"/>
      <c r="F79" s="19">
        <f t="shared" si="5"/>
        <v>0</v>
      </c>
      <c r="G79" s="18"/>
      <c r="H79" s="17">
        <v>0</v>
      </c>
      <c r="I79" s="17" t="e">
        <f t="shared" si="6"/>
        <v>#DIV/0!</v>
      </c>
      <c r="J79" s="17"/>
      <c r="K79" s="19">
        <f t="shared" si="7"/>
        <v>0</v>
      </c>
    </row>
    <row r="80" spans="1:11" s="22" customFormat="1" hidden="1" x14ac:dyDescent="0.2">
      <c r="A80" s="69" t="s">
        <v>68</v>
      </c>
      <c r="B80" s="83">
        <v>1677.3000000000002</v>
      </c>
      <c r="C80" s="17">
        <v>0</v>
      </c>
      <c r="D80" s="17">
        <f t="shared" si="4"/>
        <v>0</v>
      </c>
      <c r="E80" s="17"/>
      <c r="F80" s="19">
        <f t="shared" si="5"/>
        <v>0</v>
      </c>
      <c r="G80" s="18">
        <v>1378.7</v>
      </c>
      <c r="H80" s="17">
        <v>0</v>
      </c>
      <c r="I80" s="17">
        <f t="shared" si="6"/>
        <v>0</v>
      </c>
      <c r="J80" s="17"/>
      <c r="K80" s="19">
        <f t="shared" si="7"/>
        <v>0</v>
      </c>
    </row>
    <row r="81" spans="1:11" s="23" customFormat="1" ht="15" hidden="1" x14ac:dyDescent="0.25">
      <c r="A81" s="68" t="s">
        <v>69</v>
      </c>
      <c r="B81" s="48">
        <v>12986.827000000001</v>
      </c>
      <c r="C81" s="13">
        <f>SUM(C82:C97)-C88-C89-C91-C97</f>
        <v>0</v>
      </c>
      <c r="D81" s="13">
        <f t="shared" si="4"/>
        <v>0</v>
      </c>
      <c r="E81" s="13">
        <v>0</v>
      </c>
      <c r="F81" s="15">
        <f t="shared" si="5"/>
        <v>0</v>
      </c>
      <c r="G81" s="14">
        <v>9450.235999999999</v>
      </c>
      <c r="H81" s="13">
        <f>SUM(H82:H97)-H88-H89-H91-H97</f>
        <v>0</v>
      </c>
      <c r="I81" s="13">
        <f t="shared" si="6"/>
        <v>0</v>
      </c>
      <c r="J81" s="13">
        <v>0</v>
      </c>
      <c r="K81" s="15">
        <f t="shared" si="7"/>
        <v>0</v>
      </c>
    </row>
    <row r="82" spans="1:11" hidden="1" x14ac:dyDescent="0.2">
      <c r="A82" s="69" t="s">
        <v>70</v>
      </c>
      <c r="B82" s="83">
        <v>48.344999999999999</v>
      </c>
      <c r="C82" s="17">
        <v>0</v>
      </c>
      <c r="D82" s="17">
        <f t="shared" si="4"/>
        <v>0</v>
      </c>
      <c r="E82" s="17"/>
      <c r="F82" s="19">
        <f t="shared" si="5"/>
        <v>0</v>
      </c>
      <c r="G82" s="18">
        <v>6.5</v>
      </c>
      <c r="H82" s="17">
        <v>0</v>
      </c>
      <c r="I82" s="17">
        <f t="shared" si="6"/>
        <v>0</v>
      </c>
      <c r="J82" s="17"/>
      <c r="K82" s="19">
        <f t="shared" si="7"/>
        <v>0</v>
      </c>
    </row>
    <row r="83" spans="1:11" hidden="1" x14ac:dyDescent="0.2">
      <c r="A83" s="69" t="s">
        <v>71</v>
      </c>
      <c r="B83" s="83">
        <v>139.19999999999999</v>
      </c>
      <c r="C83" s="17">
        <v>0</v>
      </c>
      <c r="D83" s="17">
        <f t="shared" si="4"/>
        <v>0</v>
      </c>
      <c r="E83" s="17"/>
      <c r="F83" s="19">
        <f t="shared" si="5"/>
        <v>0</v>
      </c>
      <c r="G83" s="18">
        <v>69.3</v>
      </c>
      <c r="H83" s="17">
        <v>0</v>
      </c>
      <c r="I83" s="17">
        <f t="shared" si="6"/>
        <v>0</v>
      </c>
      <c r="J83" s="17"/>
      <c r="K83" s="19">
        <f t="shared" si="7"/>
        <v>0</v>
      </c>
    </row>
    <row r="84" spans="1:11" hidden="1" x14ac:dyDescent="0.2">
      <c r="A84" s="69" t="s">
        <v>72</v>
      </c>
      <c r="B84" s="83">
        <v>28.28</v>
      </c>
      <c r="C84" s="17">
        <v>0</v>
      </c>
      <c r="D84" s="17">
        <f t="shared" si="4"/>
        <v>0</v>
      </c>
      <c r="E84" s="17"/>
      <c r="F84" s="19">
        <f t="shared" si="5"/>
        <v>0</v>
      </c>
      <c r="G84" s="18">
        <v>7.34</v>
      </c>
      <c r="H84" s="17">
        <v>0</v>
      </c>
      <c r="I84" s="17">
        <f t="shared" si="6"/>
        <v>0</v>
      </c>
      <c r="J84" s="17"/>
      <c r="K84" s="19">
        <f t="shared" si="7"/>
        <v>0</v>
      </c>
    </row>
    <row r="85" spans="1:11" hidden="1" x14ac:dyDescent="0.2">
      <c r="A85" s="69" t="s">
        <v>73</v>
      </c>
      <c r="B85" s="83">
        <v>160.60000000000002</v>
      </c>
      <c r="C85" s="17">
        <v>0</v>
      </c>
      <c r="D85" s="17">
        <f t="shared" si="4"/>
        <v>0</v>
      </c>
      <c r="E85" s="17"/>
      <c r="F85" s="19">
        <f t="shared" si="5"/>
        <v>0</v>
      </c>
      <c r="G85" s="18">
        <v>107.2</v>
      </c>
      <c r="H85" s="17">
        <v>0</v>
      </c>
      <c r="I85" s="17">
        <f t="shared" si="6"/>
        <v>0</v>
      </c>
      <c r="J85" s="17"/>
      <c r="K85" s="19">
        <f t="shared" si="7"/>
        <v>0</v>
      </c>
    </row>
    <row r="86" spans="1:11" hidden="1" x14ac:dyDescent="0.2">
      <c r="A86" s="69" t="s">
        <v>74</v>
      </c>
      <c r="B86" s="83">
        <v>4780</v>
      </c>
      <c r="C86" s="17">
        <v>0</v>
      </c>
      <c r="D86" s="17">
        <f t="shared" si="4"/>
        <v>0</v>
      </c>
      <c r="E86" s="17"/>
      <c r="F86" s="19">
        <f t="shared" si="5"/>
        <v>0</v>
      </c>
      <c r="G86" s="18">
        <v>3351</v>
      </c>
      <c r="H86" s="17">
        <v>0</v>
      </c>
      <c r="I86" s="17">
        <f t="shared" si="6"/>
        <v>0</v>
      </c>
      <c r="J86" s="17"/>
      <c r="K86" s="19">
        <f t="shared" si="7"/>
        <v>0</v>
      </c>
    </row>
    <row r="87" spans="1:11" hidden="1" x14ac:dyDescent="0.2">
      <c r="A87" s="69" t="s">
        <v>75</v>
      </c>
      <c r="B87" s="83">
        <v>1295.0999999999999</v>
      </c>
      <c r="C87" s="17">
        <v>0</v>
      </c>
      <c r="D87" s="17">
        <f t="shared" si="4"/>
        <v>0</v>
      </c>
      <c r="E87" s="17"/>
      <c r="F87" s="19">
        <f t="shared" si="5"/>
        <v>0</v>
      </c>
      <c r="G87" s="18">
        <v>1002.1</v>
      </c>
      <c r="H87" s="17">
        <v>0</v>
      </c>
      <c r="I87" s="17">
        <f t="shared" si="6"/>
        <v>0</v>
      </c>
      <c r="J87" s="17"/>
      <c r="K87" s="19">
        <f t="shared" si="7"/>
        <v>0</v>
      </c>
    </row>
    <row r="88" spans="1:11" hidden="1" x14ac:dyDescent="0.2">
      <c r="A88" s="69" t="s">
        <v>76</v>
      </c>
      <c r="B88" s="83">
        <v>0</v>
      </c>
      <c r="C88" s="17">
        <v>0</v>
      </c>
      <c r="D88" s="17" t="e">
        <f t="shared" si="4"/>
        <v>#DIV/0!</v>
      </c>
      <c r="E88" s="17"/>
      <c r="F88" s="19">
        <f t="shared" si="5"/>
        <v>0</v>
      </c>
      <c r="G88" s="18"/>
      <c r="H88" s="17">
        <v>0</v>
      </c>
      <c r="I88" s="17" t="e">
        <f t="shared" si="6"/>
        <v>#DIV/0!</v>
      </c>
      <c r="J88" s="17"/>
      <c r="K88" s="19">
        <f t="shared" si="7"/>
        <v>0</v>
      </c>
    </row>
    <row r="89" spans="1:11" hidden="1" x14ac:dyDescent="0.2">
      <c r="A89" s="69" t="s">
        <v>77</v>
      </c>
      <c r="B89" s="83">
        <v>0</v>
      </c>
      <c r="C89" s="17">
        <v>0</v>
      </c>
      <c r="D89" s="17" t="e">
        <f t="shared" si="4"/>
        <v>#DIV/0!</v>
      </c>
      <c r="E89" s="17"/>
      <c r="F89" s="19">
        <f t="shared" si="5"/>
        <v>0</v>
      </c>
      <c r="G89" s="18"/>
      <c r="H89" s="17">
        <v>0</v>
      </c>
      <c r="I89" s="17" t="e">
        <f t="shared" si="6"/>
        <v>#DIV/0!</v>
      </c>
      <c r="J89" s="17"/>
      <c r="K89" s="19">
        <f t="shared" si="7"/>
        <v>0</v>
      </c>
    </row>
    <row r="90" spans="1:11" hidden="1" x14ac:dyDescent="0.2">
      <c r="A90" s="69" t="s">
        <v>78</v>
      </c>
      <c r="B90" s="83">
        <v>580.1</v>
      </c>
      <c r="C90" s="17">
        <v>0</v>
      </c>
      <c r="D90" s="17">
        <f t="shared" si="4"/>
        <v>0</v>
      </c>
      <c r="E90" s="17"/>
      <c r="F90" s="19">
        <f t="shared" si="5"/>
        <v>0</v>
      </c>
      <c r="G90" s="18">
        <v>437</v>
      </c>
      <c r="H90" s="17">
        <v>0</v>
      </c>
      <c r="I90" s="17">
        <f t="shared" si="6"/>
        <v>0</v>
      </c>
      <c r="J90" s="17"/>
      <c r="K90" s="19">
        <f t="shared" si="7"/>
        <v>0</v>
      </c>
    </row>
    <row r="91" spans="1:11" hidden="1" x14ac:dyDescent="0.2">
      <c r="A91" s="69" t="s">
        <v>79</v>
      </c>
      <c r="B91" s="83">
        <v>0</v>
      </c>
      <c r="C91" s="17">
        <v>0</v>
      </c>
      <c r="D91" s="17" t="e">
        <f t="shared" si="4"/>
        <v>#DIV/0!</v>
      </c>
      <c r="E91" s="17"/>
      <c r="F91" s="19">
        <f t="shared" si="5"/>
        <v>0</v>
      </c>
      <c r="G91" s="18"/>
      <c r="H91" s="17">
        <v>0</v>
      </c>
      <c r="I91" s="17" t="e">
        <f t="shared" si="6"/>
        <v>#DIV/0!</v>
      </c>
      <c r="J91" s="17"/>
      <c r="K91" s="19">
        <f t="shared" si="7"/>
        <v>0</v>
      </c>
    </row>
    <row r="92" spans="1:11" hidden="1" x14ac:dyDescent="0.2">
      <c r="A92" s="69" t="s">
        <v>80</v>
      </c>
      <c r="B92" s="83">
        <v>759.04699999999991</v>
      </c>
      <c r="C92" s="17">
        <v>0</v>
      </c>
      <c r="D92" s="17">
        <f t="shared" si="4"/>
        <v>0</v>
      </c>
      <c r="E92" s="17"/>
      <c r="F92" s="19">
        <f t="shared" si="5"/>
        <v>0</v>
      </c>
      <c r="G92" s="18">
        <v>550.14599999999996</v>
      </c>
      <c r="H92" s="17">
        <v>0</v>
      </c>
      <c r="I92" s="17">
        <f t="shared" si="6"/>
        <v>0</v>
      </c>
      <c r="J92" s="17"/>
      <c r="K92" s="19">
        <f t="shared" si="7"/>
        <v>0</v>
      </c>
    </row>
    <row r="93" spans="1:11" hidden="1" x14ac:dyDescent="0.2">
      <c r="A93" s="69" t="s">
        <v>81</v>
      </c>
      <c r="B93" s="83">
        <v>1995.0450000000001</v>
      </c>
      <c r="C93" s="17">
        <v>0</v>
      </c>
      <c r="D93" s="17">
        <f t="shared" si="4"/>
        <v>0</v>
      </c>
      <c r="E93" s="17"/>
      <c r="F93" s="19">
        <f t="shared" si="5"/>
        <v>0</v>
      </c>
      <c r="G93" s="18">
        <v>1507.2</v>
      </c>
      <c r="H93" s="17">
        <v>0</v>
      </c>
      <c r="I93" s="17">
        <f t="shared" si="6"/>
        <v>0</v>
      </c>
      <c r="J93" s="17"/>
      <c r="K93" s="19">
        <f t="shared" si="7"/>
        <v>0</v>
      </c>
    </row>
    <row r="94" spans="1:11" hidden="1" x14ac:dyDescent="0.2">
      <c r="A94" s="69" t="s">
        <v>82</v>
      </c>
      <c r="B94" s="83">
        <v>2759.8</v>
      </c>
      <c r="C94" s="17">
        <v>0</v>
      </c>
      <c r="D94" s="17">
        <f t="shared" si="4"/>
        <v>0</v>
      </c>
      <c r="E94" s="17"/>
      <c r="F94" s="19">
        <f t="shared" si="5"/>
        <v>0</v>
      </c>
      <c r="G94" s="18">
        <v>2113.4</v>
      </c>
      <c r="H94" s="17">
        <v>0</v>
      </c>
      <c r="I94" s="17">
        <f t="shared" si="6"/>
        <v>0</v>
      </c>
      <c r="J94" s="17"/>
      <c r="K94" s="19">
        <f t="shared" si="7"/>
        <v>0</v>
      </c>
    </row>
    <row r="95" spans="1:11" hidden="1" x14ac:dyDescent="0.2">
      <c r="A95" s="69" t="s">
        <v>83</v>
      </c>
      <c r="B95" s="83">
        <v>243.61</v>
      </c>
      <c r="C95" s="17">
        <v>0</v>
      </c>
      <c r="D95" s="17">
        <f t="shared" si="4"/>
        <v>0</v>
      </c>
      <c r="E95" s="17"/>
      <c r="F95" s="19">
        <f t="shared" si="5"/>
        <v>0</v>
      </c>
      <c r="G95" s="18">
        <v>182.55</v>
      </c>
      <c r="H95" s="17">
        <v>0</v>
      </c>
      <c r="I95" s="17">
        <f t="shared" si="6"/>
        <v>0</v>
      </c>
      <c r="J95" s="17"/>
      <c r="K95" s="19">
        <f t="shared" si="7"/>
        <v>0</v>
      </c>
    </row>
    <row r="96" spans="1:11" hidden="1" x14ac:dyDescent="0.2">
      <c r="A96" s="69" t="s">
        <v>84</v>
      </c>
      <c r="B96" s="83">
        <v>197.7</v>
      </c>
      <c r="C96" s="17">
        <v>0</v>
      </c>
      <c r="D96" s="17">
        <f t="shared" si="4"/>
        <v>0</v>
      </c>
      <c r="E96" s="17"/>
      <c r="F96" s="19">
        <f t="shared" si="5"/>
        <v>0</v>
      </c>
      <c r="G96" s="18">
        <v>116.5</v>
      </c>
      <c r="H96" s="17">
        <v>0</v>
      </c>
      <c r="I96" s="17">
        <f t="shared" si="6"/>
        <v>0</v>
      </c>
      <c r="J96" s="17"/>
      <c r="K96" s="19">
        <f t="shared" si="7"/>
        <v>0</v>
      </c>
    </row>
    <row r="97" spans="1:11" s="22" customFormat="1" hidden="1" x14ac:dyDescent="0.2">
      <c r="A97" s="69" t="s">
        <v>85</v>
      </c>
      <c r="B97" s="83">
        <v>0</v>
      </c>
      <c r="C97" s="17">
        <v>0</v>
      </c>
      <c r="D97" s="17" t="e">
        <f t="shared" si="4"/>
        <v>#DIV/0!</v>
      </c>
      <c r="E97" s="17"/>
      <c r="F97" s="19">
        <f t="shared" si="5"/>
        <v>0</v>
      </c>
      <c r="G97" s="18"/>
      <c r="H97" s="17">
        <v>0</v>
      </c>
      <c r="I97" s="17" t="e">
        <f t="shared" si="6"/>
        <v>#DIV/0!</v>
      </c>
      <c r="J97" s="17"/>
      <c r="K97" s="19">
        <f t="shared" si="7"/>
        <v>0</v>
      </c>
    </row>
    <row r="98" spans="1:11" s="23" customFormat="1" ht="15" x14ac:dyDescent="0.25">
      <c r="A98" s="68" t="s">
        <v>86</v>
      </c>
      <c r="B98" s="48">
        <v>1923.5709999999997</v>
      </c>
      <c r="C98" s="13">
        <f>SUM(C99:C108)-C104</f>
        <v>56.755000000000003</v>
      </c>
      <c r="D98" s="13">
        <f t="shared" si="4"/>
        <v>2.9505019570371984</v>
      </c>
      <c r="E98" s="13">
        <v>82.5</v>
      </c>
      <c r="F98" s="15">
        <f t="shared" si="5"/>
        <v>-25.744999999999997</v>
      </c>
      <c r="G98" s="14">
        <v>347.71</v>
      </c>
      <c r="H98" s="13">
        <f>SUM(H99:H108)-H104</f>
        <v>53.99</v>
      </c>
      <c r="I98" s="13">
        <f t="shared" si="6"/>
        <v>15.527307238790947</v>
      </c>
      <c r="J98" s="13">
        <v>78.900000000000006</v>
      </c>
      <c r="K98" s="15">
        <f t="shared" si="7"/>
        <v>-24.910000000000004</v>
      </c>
    </row>
    <row r="99" spans="1:11" hidden="1" x14ac:dyDescent="0.2">
      <c r="A99" s="69" t="s">
        <v>87</v>
      </c>
      <c r="B99" s="83">
        <v>39.700000000000003</v>
      </c>
      <c r="C99" s="17">
        <v>0</v>
      </c>
      <c r="D99" s="17">
        <f t="shared" si="4"/>
        <v>0</v>
      </c>
      <c r="E99" s="17"/>
      <c r="F99" s="19">
        <f t="shared" si="5"/>
        <v>0</v>
      </c>
      <c r="G99" s="18">
        <v>11.5</v>
      </c>
      <c r="H99" s="17">
        <v>0</v>
      </c>
      <c r="I99" s="17">
        <f t="shared" si="6"/>
        <v>0</v>
      </c>
      <c r="J99" s="17"/>
      <c r="K99" s="19">
        <f t="shared" si="7"/>
        <v>0</v>
      </c>
    </row>
    <row r="100" spans="1:11" s="22" customFormat="1" x14ac:dyDescent="0.2">
      <c r="A100" s="69" t="s">
        <v>88</v>
      </c>
      <c r="B100" s="83">
        <v>447.9</v>
      </c>
      <c r="C100" s="17">
        <v>16.648</v>
      </c>
      <c r="D100" s="17">
        <f t="shared" si="4"/>
        <v>3.7169010939941951</v>
      </c>
      <c r="E100" s="17">
        <v>15.3</v>
      </c>
      <c r="F100" s="19">
        <f t="shared" si="5"/>
        <v>1.347999999999999</v>
      </c>
      <c r="G100" s="18">
        <v>104.2</v>
      </c>
      <c r="H100" s="17">
        <v>14.577</v>
      </c>
      <c r="I100" s="17">
        <f t="shared" si="6"/>
        <v>13.989443378119001</v>
      </c>
      <c r="J100" s="17">
        <v>14</v>
      </c>
      <c r="K100" s="19">
        <f t="shared" si="7"/>
        <v>0.57699999999999996</v>
      </c>
    </row>
    <row r="101" spans="1:11" s="22" customFormat="1" x14ac:dyDescent="0.2">
      <c r="A101" s="69" t="s">
        <v>89</v>
      </c>
      <c r="B101" s="83">
        <v>65.7</v>
      </c>
      <c r="C101" s="17">
        <v>0.90300000000000002</v>
      </c>
      <c r="D101" s="17">
        <f t="shared" si="4"/>
        <v>1.3744292237442923</v>
      </c>
      <c r="E101" s="17">
        <v>0.4</v>
      </c>
      <c r="F101" s="19">
        <f t="shared" si="5"/>
        <v>0.503</v>
      </c>
      <c r="G101" s="18">
        <v>9.1</v>
      </c>
      <c r="H101" s="17">
        <v>0.90300000000000002</v>
      </c>
      <c r="I101" s="17">
        <f t="shared" si="6"/>
        <v>9.9230769230769234</v>
      </c>
      <c r="J101" s="17">
        <v>0.4</v>
      </c>
      <c r="K101" s="19">
        <f t="shared" si="7"/>
        <v>0.503</v>
      </c>
    </row>
    <row r="102" spans="1:11" s="22" customFormat="1" x14ac:dyDescent="0.2">
      <c r="A102" s="69" t="s">
        <v>90</v>
      </c>
      <c r="B102" s="83">
        <v>1217.8499999999999</v>
      </c>
      <c r="C102" s="17">
        <v>38.67</v>
      </c>
      <c r="D102" s="17">
        <f t="shared" si="4"/>
        <v>3.1752678901342533</v>
      </c>
      <c r="E102" s="17">
        <v>66.8</v>
      </c>
      <c r="F102" s="19">
        <f t="shared" si="5"/>
        <v>-28.129999999999995</v>
      </c>
      <c r="G102" s="18">
        <v>212.1</v>
      </c>
      <c r="H102" s="17">
        <v>37.975999999999999</v>
      </c>
      <c r="I102" s="17">
        <f t="shared" si="6"/>
        <v>17.904761904761905</v>
      </c>
      <c r="J102" s="17">
        <v>64.5</v>
      </c>
      <c r="K102" s="19">
        <f t="shared" si="7"/>
        <v>-26.524000000000001</v>
      </c>
    </row>
    <row r="103" spans="1:11" hidden="1" x14ac:dyDescent="0.2">
      <c r="A103" s="69" t="s">
        <v>91</v>
      </c>
      <c r="B103" s="83">
        <v>8.0100000000000016</v>
      </c>
      <c r="C103" s="17">
        <v>0</v>
      </c>
      <c r="D103" s="17">
        <f t="shared" si="4"/>
        <v>0</v>
      </c>
      <c r="E103" s="17">
        <v>0</v>
      </c>
      <c r="F103" s="19">
        <f t="shared" si="5"/>
        <v>0</v>
      </c>
      <c r="G103" s="18">
        <v>0.21</v>
      </c>
      <c r="H103" s="17"/>
      <c r="I103" s="17">
        <f t="shared" si="6"/>
        <v>0</v>
      </c>
      <c r="J103" s="17"/>
      <c r="K103" s="19">
        <f t="shared" si="7"/>
        <v>0</v>
      </c>
    </row>
    <row r="104" spans="1:11" hidden="1" x14ac:dyDescent="0.2">
      <c r="A104" s="69" t="s">
        <v>92</v>
      </c>
      <c r="B104" s="83">
        <v>0</v>
      </c>
      <c r="C104" s="17">
        <v>0</v>
      </c>
      <c r="D104" s="17" t="e">
        <f t="shared" si="4"/>
        <v>#DIV/0!</v>
      </c>
      <c r="E104" s="17">
        <v>0</v>
      </c>
      <c r="F104" s="19">
        <f t="shared" si="5"/>
        <v>0</v>
      </c>
      <c r="G104" s="18"/>
      <c r="H104" s="17"/>
      <c r="I104" s="17" t="e">
        <f t="shared" si="6"/>
        <v>#DIV/0!</v>
      </c>
      <c r="J104" s="17"/>
      <c r="K104" s="19">
        <f t="shared" si="7"/>
        <v>0</v>
      </c>
    </row>
    <row r="105" spans="1:11" hidden="1" x14ac:dyDescent="0.2">
      <c r="A105" s="69" t="s">
        <v>93</v>
      </c>
      <c r="B105" s="83">
        <v>6.5309999999999997</v>
      </c>
      <c r="C105" s="17">
        <v>0</v>
      </c>
      <c r="D105" s="17">
        <f t="shared" si="4"/>
        <v>0</v>
      </c>
      <c r="E105" s="17">
        <v>0</v>
      </c>
      <c r="F105" s="19">
        <f t="shared" si="5"/>
        <v>0</v>
      </c>
      <c r="G105" s="18"/>
      <c r="H105" s="17"/>
      <c r="I105" s="17" t="e">
        <f t="shared" si="6"/>
        <v>#DIV/0!</v>
      </c>
      <c r="J105" s="17"/>
      <c r="K105" s="19">
        <f t="shared" si="7"/>
        <v>0</v>
      </c>
    </row>
    <row r="106" spans="1:11" hidden="1" x14ac:dyDescent="0.2">
      <c r="A106" s="69" t="s">
        <v>94</v>
      </c>
      <c r="B106" s="83">
        <v>13.580000000000002</v>
      </c>
      <c r="C106" s="17">
        <v>0</v>
      </c>
      <c r="D106" s="17">
        <f t="shared" si="4"/>
        <v>0</v>
      </c>
      <c r="E106" s="17">
        <v>0</v>
      </c>
      <c r="F106" s="19">
        <f t="shared" si="5"/>
        <v>0</v>
      </c>
      <c r="G106" s="18"/>
      <c r="H106" s="17">
        <v>0</v>
      </c>
      <c r="I106" s="17" t="e">
        <f t="shared" si="6"/>
        <v>#DIV/0!</v>
      </c>
      <c r="J106" s="17"/>
      <c r="K106" s="19">
        <f t="shared" si="7"/>
        <v>0</v>
      </c>
    </row>
    <row r="107" spans="1:11" s="22" customFormat="1" x14ac:dyDescent="0.2">
      <c r="A107" s="71" t="s">
        <v>95</v>
      </c>
      <c r="B107" s="84">
        <v>124.29999999999998</v>
      </c>
      <c r="C107" s="25">
        <v>0.53400000000000003</v>
      </c>
      <c r="D107" s="25">
        <f t="shared" si="4"/>
        <v>0.4296057924376509</v>
      </c>
      <c r="E107" s="25">
        <v>0</v>
      </c>
      <c r="F107" s="26">
        <f t="shared" si="5"/>
        <v>0.53400000000000003</v>
      </c>
      <c r="G107" s="111">
        <v>10.6</v>
      </c>
      <c r="H107" s="25">
        <v>0.53400000000000003</v>
      </c>
      <c r="I107" s="25">
        <f t="shared" si="6"/>
        <v>5.0377358490566042</v>
      </c>
      <c r="J107" s="25"/>
      <c r="K107" s="26">
        <f t="shared" si="7"/>
        <v>0.53400000000000003</v>
      </c>
    </row>
    <row r="108" spans="1:11" hidden="1" x14ac:dyDescent="0.2">
      <c r="A108" s="98" t="s">
        <v>96</v>
      </c>
      <c r="B108" s="99">
        <v>0</v>
      </c>
      <c r="C108" s="100">
        <v>0</v>
      </c>
      <c r="D108" s="101" t="e">
        <f t="shared" si="4"/>
        <v>#DIV/0!</v>
      </c>
      <c r="E108" s="101">
        <v>0</v>
      </c>
      <c r="F108" s="102">
        <f t="shared" si="5"/>
        <v>0</v>
      </c>
      <c r="G108" s="103"/>
      <c r="H108" s="100">
        <v>0</v>
      </c>
      <c r="I108" s="101" t="e">
        <f t="shared" si="6"/>
        <v>#DIV/0!</v>
      </c>
      <c r="J108" s="101"/>
      <c r="K108" s="102">
        <f t="shared" si="7"/>
        <v>0</v>
      </c>
    </row>
  </sheetData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" right="0" top="0.35433070866141736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showZero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55" sqref="B55"/>
    </sheetView>
  </sheetViews>
  <sheetFormatPr defaultColWidth="8.85546875" defaultRowHeight="14.25" x14ac:dyDescent="0.2"/>
  <cols>
    <col min="1" max="1" width="28.7109375" style="4" customWidth="1"/>
    <col min="2" max="2" width="15" style="4" customWidth="1"/>
    <col min="3" max="3" width="9.42578125" style="4" customWidth="1"/>
    <col min="4" max="4" width="8.5703125" style="4" customWidth="1"/>
    <col min="5" max="5" width="9.5703125" style="4" customWidth="1"/>
    <col min="6" max="6" width="9.85546875" style="4" customWidth="1"/>
    <col min="7" max="7" width="14.5703125" style="4" customWidth="1"/>
    <col min="8" max="8" width="11.5703125" style="4" customWidth="1"/>
    <col min="9" max="9" width="9" style="4" customWidth="1"/>
    <col min="10" max="10" width="9.42578125" style="4" customWidth="1"/>
    <col min="11" max="11" width="10.5703125" style="4" bestFit="1" customWidth="1"/>
    <col min="12" max="13" width="8.85546875" style="4" customWidth="1"/>
    <col min="14" max="256" width="8.85546875" style="24"/>
    <col min="257" max="257" width="29" style="24" customWidth="1"/>
    <col min="258" max="258" width="14" style="24" customWidth="1"/>
    <col min="259" max="259" width="9.42578125" style="24" customWidth="1"/>
    <col min="260" max="260" width="9.140625" style="24" customWidth="1"/>
    <col min="261" max="261" width="8.5703125" style="24" customWidth="1"/>
    <col min="262" max="262" width="9.85546875" style="24" customWidth="1"/>
    <col min="263" max="263" width="15.140625" style="24" customWidth="1"/>
    <col min="264" max="264" width="11.5703125" style="24" customWidth="1"/>
    <col min="265" max="265" width="9.85546875" style="24" customWidth="1"/>
    <col min="266" max="266" width="10.140625" style="24" customWidth="1"/>
    <col min="267" max="267" width="10.5703125" style="24" bestFit="1" customWidth="1"/>
    <col min="268" max="269" width="8.85546875" style="24" customWidth="1"/>
    <col min="270" max="512" width="8.85546875" style="24"/>
    <col min="513" max="513" width="29" style="24" customWidth="1"/>
    <col min="514" max="514" width="14" style="24" customWidth="1"/>
    <col min="515" max="515" width="9.42578125" style="24" customWidth="1"/>
    <col min="516" max="516" width="9.140625" style="24" customWidth="1"/>
    <col min="517" max="517" width="8.5703125" style="24" customWidth="1"/>
    <col min="518" max="518" width="9.85546875" style="24" customWidth="1"/>
    <col min="519" max="519" width="15.140625" style="24" customWidth="1"/>
    <col min="520" max="520" width="11.5703125" style="24" customWidth="1"/>
    <col min="521" max="521" width="9.85546875" style="24" customWidth="1"/>
    <col min="522" max="522" width="10.140625" style="24" customWidth="1"/>
    <col min="523" max="523" width="10.5703125" style="24" bestFit="1" customWidth="1"/>
    <col min="524" max="525" width="8.85546875" style="24" customWidth="1"/>
    <col min="526" max="768" width="8.85546875" style="24"/>
    <col min="769" max="769" width="29" style="24" customWidth="1"/>
    <col min="770" max="770" width="14" style="24" customWidth="1"/>
    <col min="771" max="771" width="9.42578125" style="24" customWidth="1"/>
    <col min="772" max="772" width="9.140625" style="24" customWidth="1"/>
    <col min="773" max="773" width="8.5703125" style="24" customWidth="1"/>
    <col min="774" max="774" width="9.85546875" style="24" customWidth="1"/>
    <col min="775" max="775" width="15.140625" style="24" customWidth="1"/>
    <col min="776" max="776" width="11.5703125" style="24" customWidth="1"/>
    <col min="777" max="777" width="9.85546875" style="24" customWidth="1"/>
    <col min="778" max="778" width="10.140625" style="24" customWidth="1"/>
    <col min="779" max="779" width="10.5703125" style="24" bestFit="1" customWidth="1"/>
    <col min="780" max="781" width="8.85546875" style="24" customWidth="1"/>
    <col min="782" max="1024" width="8.85546875" style="24"/>
    <col min="1025" max="1025" width="29" style="24" customWidth="1"/>
    <col min="1026" max="1026" width="14" style="24" customWidth="1"/>
    <col min="1027" max="1027" width="9.42578125" style="24" customWidth="1"/>
    <col min="1028" max="1028" width="9.140625" style="24" customWidth="1"/>
    <col min="1029" max="1029" width="8.5703125" style="24" customWidth="1"/>
    <col min="1030" max="1030" width="9.85546875" style="24" customWidth="1"/>
    <col min="1031" max="1031" width="15.140625" style="24" customWidth="1"/>
    <col min="1032" max="1032" width="11.5703125" style="24" customWidth="1"/>
    <col min="1033" max="1033" width="9.85546875" style="24" customWidth="1"/>
    <col min="1034" max="1034" width="10.140625" style="24" customWidth="1"/>
    <col min="1035" max="1035" width="10.5703125" style="24" bestFit="1" customWidth="1"/>
    <col min="1036" max="1037" width="8.85546875" style="24" customWidth="1"/>
    <col min="1038" max="1280" width="8.85546875" style="24"/>
    <col min="1281" max="1281" width="29" style="24" customWidth="1"/>
    <col min="1282" max="1282" width="14" style="24" customWidth="1"/>
    <col min="1283" max="1283" width="9.42578125" style="24" customWidth="1"/>
    <col min="1284" max="1284" width="9.140625" style="24" customWidth="1"/>
    <col min="1285" max="1285" width="8.5703125" style="24" customWidth="1"/>
    <col min="1286" max="1286" width="9.85546875" style="24" customWidth="1"/>
    <col min="1287" max="1287" width="15.140625" style="24" customWidth="1"/>
    <col min="1288" max="1288" width="11.5703125" style="24" customWidth="1"/>
    <col min="1289" max="1289" width="9.85546875" style="24" customWidth="1"/>
    <col min="1290" max="1290" width="10.140625" style="24" customWidth="1"/>
    <col min="1291" max="1291" width="10.5703125" style="24" bestFit="1" customWidth="1"/>
    <col min="1292" max="1293" width="8.85546875" style="24" customWidth="1"/>
    <col min="1294" max="1536" width="8.85546875" style="24"/>
    <col min="1537" max="1537" width="29" style="24" customWidth="1"/>
    <col min="1538" max="1538" width="14" style="24" customWidth="1"/>
    <col min="1539" max="1539" width="9.42578125" style="24" customWidth="1"/>
    <col min="1540" max="1540" width="9.140625" style="24" customWidth="1"/>
    <col min="1541" max="1541" width="8.5703125" style="24" customWidth="1"/>
    <col min="1542" max="1542" width="9.85546875" style="24" customWidth="1"/>
    <col min="1543" max="1543" width="15.140625" style="24" customWidth="1"/>
    <col min="1544" max="1544" width="11.5703125" style="24" customWidth="1"/>
    <col min="1545" max="1545" width="9.85546875" style="24" customWidth="1"/>
    <col min="1546" max="1546" width="10.140625" style="24" customWidth="1"/>
    <col min="1547" max="1547" width="10.5703125" style="24" bestFit="1" customWidth="1"/>
    <col min="1548" max="1549" width="8.85546875" style="24" customWidth="1"/>
    <col min="1550" max="1792" width="8.85546875" style="24"/>
    <col min="1793" max="1793" width="29" style="24" customWidth="1"/>
    <col min="1794" max="1794" width="14" style="24" customWidth="1"/>
    <col min="1795" max="1795" width="9.42578125" style="24" customWidth="1"/>
    <col min="1796" max="1796" width="9.140625" style="24" customWidth="1"/>
    <col min="1797" max="1797" width="8.5703125" style="24" customWidth="1"/>
    <col min="1798" max="1798" width="9.85546875" style="24" customWidth="1"/>
    <col min="1799" max="1799" width="15.140625" style="24" customWidth="1"/>
    <col min="1800" max="1800" width="11.5703125" style="24" customWidth="1"/>
    <col min="1801" max="1801" width="9.85546875" style="24" customWidth="1"/>
    <col min="1802" max="1802" width="10.140625" style="24" customWidth="1"/>
    <col min="1803" max="1803" width="10.5703125" style="24" bestFit="1" customWidth="1"/>
    <col min="1804" max="1805" width="8.85546875" style="24" customWidth="1"/>
    <col min="1806" max="2048" width="8.85546875" style="24"/>
    <col min="2049" max="2049" width="29" style="24" customWidth="1"/>
    <col min="2050" max="2050" width="14" style="24" customWidth="1"/>
    <col min="2051" max="2051" width="9.42578125" style="24" customWidth="1"/>
    <col min="2052" max="2052" width="9.140625" style="24" customWidth="1"/>
    <col min="2053" max="2053" width="8.5703125" style="24" customWidth="1"/>
    <col min="2054" max="2054" width="9.85546875" style="24" customWidth="1"/>
    <col min="2055" max="2055" width="15.140625" style="24" customWidth="1"/>
    <col min="2056" max="2056" width="11.5703125" style="24" customWidth="1"/>
    <col min="2057" max="2057" width="9.85546875" style="24" customWidth="1"/>
    <col min="2058" max="2058" width="10.140625" style="24" customWidth="1"/>
    <col min="2059" max="2059" width="10.5703125" style="24" bestFit="1" customWidth="1"/>
    <col min="2060" max="2061" width="8.85546875" style="24" customWidth="1"/>
    <col min="2062" max="2304" width="8.85546875" style="24"/>
    <col min="2305" max="2305" width="29" style="24" customWidth="1"/>
    <col min="2306" max="2306" width="14" style="24" customWidth="1"/>
    <col min="2307" max="2307" width="9.42578125" style="24" customWidth="1"/>
    <col min="2308" max="2308" width="9.140625" style="24" customWidth="1"/>
    <col min="2309" max="2309" width="8.5703125" style="24" customWidth="1"/>
    <col min="2310" max="2310" width="9.85546875" style="24" customWidth="1"/>
    <col min="2311" max="2311" width="15.140625" style="24" customWidth="1"/>
    <col min="2312" max="2312" width="11.5703125" style="24" customWidth="1"/>
    <col min="2313" max="2313" width="9.85546875" style="24" customWidth="1"/>
    <col min="2314" max="2314" width="10.140625" style="24" customWidth="1"/>
    <col min="2315" max="2315" width="10.5703125" style="24" bestFit="1" customWidth="1"/>
    <col min="2316" max="2317" width="8.85546875" style="24" customWidth="1"/>
    <col min="2318" max="2560" width="8.85546875" style="24"/>
    <col min="2561" max="2561" width="29" style="24" customWidth="1"/>
    <col min="2562" max="2562" width="14" style="24" customWidth="1"/>
    <col min="2563" max="2563" width="9.42578125" style="24" customWidth="1"/>
    <col min="2564" max="2564" width="9.140625" style="24" customWidth="1"/>
    <col min="2565" max="2565" width="8.5703125" style="24" customWidth="1"/>
    <col min="2566" max="2566" width="9.85546875" style="24" customWidth="1"/>
    <col min="2567" max="2567" width="15.140625" style="24" customWidth="1"/>
    <col min="2568" max="2568" width="11.5703125" style="24" customWidth="1"/>
    <col min="2569" max="2569" width="9.85546875" style="24" customWidth="1"/>
    <col min="2570" max="2570" width="10.140625" style="24" customWidth="1"/>
    <col min="2571" max="2571" width="10.5703125" style="24" bestFit="1" customWidth="1"/>
    <col min="2572" max="2573" width="8.85546875" style="24" customWidth="1"/>
    <col min="2574" max="2816" width="8.85546875" style="24"/>
    <col min="2817" max="2817" width="29" style="24" customWidth="1"/>
    <col min="2818" max="2818" width="14" style="24" customWidth="1"/>
    <col min="2819" max="2819" width="9.42578125" style="24" customWidth="1"/>
    <col min="2820" max="2820" width="9.140625" style="24" customWidth="1"/>
    <col min="2821" max="2821" width="8.5703125" style="24" customWidth="1"/>
    <col min="2822" max="2822" width="9.85546875" style="24" customWidth="1"/>
    <col min="2823" max="2823" width="15.140625" style="24" customWidth="1"/>
    <col min="2824" max="2824" width="11.5703125" style="24" customWidth="1"/>
    <col min="2825" max="2825" width="9.85546875" style="24" customWidth="1"/>
    <col min="2826" max="2826" width="10.140625" style="24" customWidth="1"/>
    <col min="2827" max="2827" width="10.5703125" style="24" bestFit="1" customWidth="1"/>
    <col min="2828" max="2829" width="8.85546875" style="24" customWidth="1"/>
    <col min="2830" max="3072" width="8.85546875" style="24"/>
    <col min="3073" max="3073" width="29" style="24" customWidth="1"/>
    <col min="3074" max="3074" width="14" style="24" customWidth="1"/>
    <col min="3075" max="3075" width="9.42578125" style="24" customWidth="1"/>
    <col min="3076" max="3076" width="9.140625" style="24" customWidth="1"/>
    <col min="3077" max="3077" width="8.5703125" style="24" customWidth="1"/>
    <col min="3078" max="3078" width="9.85546875" style="24" customWidth="1"/>
    <col min="3079" max="3079" width="15.140625" style="24" customWidth="1"/>
    <col min="3080" max="3080" width="11.5703125" style="24" customWidth="1"/>
    <col min="3081" max="3081" width="9.85546875" style="24" customWidth="1"/>
    <col min="3082" max="3082" width="10.140625" style="24" customWidth="1"/>
    <col min="3083" max="3083" width="10.5703125" style="24" bestFit="1" customWidth="1"/>
    <col min="3084" max="3085" width="8.85546875" style="24" customWidth="1"/>
    <col min="3086" max="3328" width="8.85546875" style="24"/>
    <col min="3329" max="3329" width="29" style="24" customWidth="1"/>
    <col min="3330" max="3330" width="14" style="24" customWidth="1"/>
    <col min="3331" max="3331" width="9.42578125" style="24" customWidth="1"/>
    <col min="3332" max="3332" width="9.140625" style="24" customWidth="1"/>
    <col min="3333" max="3333" width="8.5703125" style="24" customWidth="1"/>
    <col min="3334" max="3334" width="9.85546875" style="24" customWidth="1"/>
    <col min="3335" max="3335" width="15.140625" style="24" customWidth="1"/>
    <col min="3336" max="3336" width="11.5703125" style="24" customWidth="1"/>
    <col min="3337" max="3337" width="9.85546875" style="24" customWidth="1"/>
    <col min="3338" max="3338" width="10.140625" style="24" customWidth="1"/>
    <col min="3339" max="3339" width="10.5703125" style="24" bestFit="1" customWidth="1"/>
    <col min="3340" max="3341" width="8.85546875" style="24" customWidth="1"/>
    <col min="3342" max="3584" width="8.85546875" style="24"/>
    <col min="3585" max="3585" width="29" style="24" customWidth="1"/>
    <col min="3586" max="3586" width="14" style="24" customWidth="1"/>
    <col min="3587" max="3587" width="9.42578125" style="24" customWidth="1"/>
    <col min="3588" max="3588" width="9.140625" style="24" customWidth="1"/>
    <col min="3589" max="3589" width="8.5703125" style="24" customWidth="1"/>
    <col min="3590" max="3590" width="9.85546875" style="24" customWidth="1"/>
    <col min="3591" max="3591" width="15.140625" style="24" customWidth="1"/>
    <col min="3592" max="3592" width="11.5703125" style="24" customWidth="1"/>
    <col min="3593" max="3593" width="9.85546875" style="24" customWidth="1"/>
    <col min="3594" max="3594" width="10.140625" style="24" customWidth="1"/>
    <col min="3595" max="3595" width="10.5703125" style="24" bestFit="1" customWidth="1"/>
    <col min="3596" max="3597" width="8.85546875" style="24" customWidth="1"/>
    <col min="3598" max="3840" width="8.85546875" style="24"/>
    <col min="3841" max="3841" width="29" style="24" customWidth="1"/>
    <col min="3842" max="3842" width="14" style="24" customWidth="1"/>
    <col min="3843" max="3843" width="9.42578125" style="24" customWidth="1"/>
    <col min="3844" max="3844" width="9.140625" style="24" customWidth="1"/>
    <col min="3845" max="3845" width="8.5703125" style="24" customWidth="1"/>
    <col min="3846" max="3846" width="9.85546875" style="24" customWidth="1"/>
    <col min="3847" max="3847" width="15.140625" style="24" customWidth="1"/>
    <col min="3848" max="3848" width="11.5703125" style="24" customWidth="1"/>
    <col min="3849" max="3849" width="9.85546875" style="24" customWidth="1"/>
    <col min="3850" max="3850" width="10.140625" style="24" customWidth="1"/>
    <col min="3851" max="3851" width="10.5703125" style="24" bestFit="1" customWidth="1"/>
    <col min="3852" max="3853" width="8.85546875" style="24" customWidth="1"/>
    <col min="3854" max="4096" width="8.85546875" style="24"/>
    <col min="4097" max="4097" width="29" style="24" customWidth="1"/>
    <col min="4098" max="4098" width="14" style="24" customWidth="1"/>
    <col min="4099" max="4099" width="9.42578125" style="24" customWidth="1"/>
    <col min="4100" max="4100" width="9.140625" style="24" customWidth="1"/>
    <col min="4101" max="4101" width="8.5703125" style="24" customWidth="1"/>
    <col min="4102" max="4102" width="9.85546875" style="24" customWidth="1"/>
    <col min="4103" max="4103" width="15.140625" style="24" customWidth="1"/>
    <col min="4104" max="4104" width="11.5703125" style="24" customWidth="1"/>
    <col min="4105" max="4105" width="9.85546875" style="24" customWidth="1"/>
    <col min="4106" max="4106" width="10.140625" style="24" customWidth="1"/>
    <col min="4107" max="4107" width="10.5703125" style="24" bestFit="1" customWidth="1"/>
    <col min="4108" max="4109" width="8.85546875" style="24" customWidth="1"/>
    <col min="4110" max="4352" width="8.85546875" style="24"/>
    <col min="4353" max="4353" width="29" style="24" customWidth="1"/>
    <col min="4354" max="4354" width="14" style="24" customWidth="1"/>
    <col min="4355" max="4355" width="9.42578125" style="24" customWidth="1"/>
    <col min="4356" max="4356" width="9.140625" style="24" customWidth="1"/>
    <col min="4357" max="4357" width="8.5703125" style="24" customWidth="1"/>
    <col min="4358" max="4358" width="9.85546875" style="24" customWidth="1"/>
    <col min="4359" max="4359" width="15.140625" style="24" customWidth="1"/>
    <col min="4360" max="4360" width="11.5703125" style="24" customWidth="1"/>
    <col min="4361" max="4361" width="9.85546875" style="24" customWidth="1"/>
    <col min="4362" max="4362" width="10.140625" style="24" customWidth="1"/>
    <col min="4363" max="4363" width="10.5703125" style="24" bestFit="1" customWidth="1"/>
    <col min="4364" max="4365" width="8.85546875" style="24" customWidth="1"/>
    <col min="4366" max="4608" width="8.85546875" style="24"/>
    <col min="4609" max="4609" width="29" style="24" customWidth="1"/>
    <col min="4610" max="4610" width="14" style="24" customWidth="1"/>
    <col min="4611" max="4611" width="9.42578125" style="24" customWidth="1"/>
    <col min="4612" max="4612" width="9.140625" style="24" customWidth="1"/>
    <col min="4613" max="4613" width="8.5703125" style="24" customWidth="1"/>
    <col min="4614" max="4614" width="9.85546875" style="24" customWidth="1"/>
    <col min="4615" max="4615" width="15.140625" style="24" customWidth="1"/>
    <col min="4616" max="4616" width="11.5703125" style="24" customWidth="1"/>
    <col min="4617" max="4617" width="9.85546875" style="24" customWidth="1"/>
    <col min="4618" max="4618" width="10.140625" style="24" customWidth="1"/>
    <col min="4619" max="4619" width="10.5703125" style="24" bestFit="1" customWidth="1"/>
    <col min="4620" max="4621" width="8.85546875" style="24" customWidth="1"/>
    <col min="4622" max="4864" width="8.85546875" style="24"/>
    <col min="4865" max="4865" width="29" style="24" customWidth="1"/>
    <col min="4866" max="4866" width="14" style="24" customWidth="1"/>
    <col min="4867" max="4867" width="9.42578125" style="24" customWidth="1"/>
    <col min="4868" max="4868" width="9.140625" style="24" customWidth="1"/>
    <col min="4869" max="4869" width="8.5703125" style="24" customWidth="1"/>
    <col min="4870" max="4870" width="9.85546875" style="24" customWidth="1"/>
    <col min="4871" max="4871" width="15.140625" style="24" customWidth="1"/>
    <col min="4872" max="4872" width="11.5703125" style="24" customWidth="1"/>
    <col min="4873" max="4873" width="9.85546875" style="24" customWidth="1"/>
    <col min="4874" max="4874" width="10.140625" style="24" customWidth="1"/>
    <col min="4875" max="4875" width="10.5703125" style="24" bestFit="1" customWidth="1"/>
    <col min="4876" max="4877" width="8.85546875" style="24" customWidth="1"/>
    <col min="4878" max="5120" width="8.85546875" style="24"/>
    <col min="5121" max="5121" width="29" style="24" customWidth="1"/>
    <col min="5122" max="5122" width="14" style="24" customWidth="1"/>
    <col min="5123" max="5123" width="9.42578125" style="24" customWidth="1"/>
    <col min="5124" max="5124" width="9.140625" style="24" customWidth="1"/>
    <col min="5125" max="5125" width="8.5703125" style="24" customWidth="1"/>
    <col min="5126" max="5126" width="9.85546875" style="24" customWidth="1"/>
    <col min="5127" max="5127" width="15.140625" style="24" customWidth="1"/>
    <col min="5128" max="5128" width="11.5703125" style="24" customWidth="1"/>
    <col min="5129" max="5129" width="9.85546875" style="24" customWidth="1"/>
    <col min="5130" max="5130" width="10.140625" style="24" customWidth="1"/>
    <col min="5131" max="5131" width="10.5703125" style="24" bestFit="1" customWidth="1"/>
    <col min="5132" max="5133" width="8.85546875" style="24" customWidth="1"/>
    <col min="5134" max="5376" width="8.85546875" style="24"/>
    <col min="5377" max="5377" width="29" style="24" customWidth="1"/>
    <col min="5378" max="5378" width="14" style="24" customWidth="1"/>
    <col min="5379" max="5379" width="9.42578125" style="24" customWidth="1"/>
    <col min="5380" max="5380" width="9.140625" style="24" customWidth="1"/>
    <col min="5381" max="5381" width="8.5703125" style="24" customWidth="1"/>
    <col min="5382" max="5382" width="9.85546875" style="24" customWidth="1"/>
    <col min="5383" max="5383" width="15.140625" style="24" customWidth="1"/>
    <col min="5384" max="5384" width="11.5703125" style="24" customWidth="1"/>
    <col min="5385" max="5385" width="9.85546875" style="24" customWidth="1"/>
    <col min="5386" max="5386" width="10.140625" style="24" customWidth="1"/>
    <col min="5387" max="5387" width="10.5703125" style="24" bestFit="1" customWidth="1"/>
    <col min="5388" max="5389" width="8.85546875" style="24" customWidth="1"/>
    <col min="5390" max="5632" width="8.85546875" style="24"/>
    <col min="5633" max="5633" width="29" style="24" customWidth="1"/>
    <col min="5634" max="5634" width="14" style="24" customWidth="1"/>
    <col min="5635" max="5635" width="9.42578125" style="24" customWidth="1"/>
    <col min="5636" max="5636" width="9.140625" style="24" customWidth="1"/>
    <col min="5637" max="5637" width="8.5703125" style="24" customWidth="1"/>
    <col min="5638" max="5638" width="9.85546875" style="24" customWidth="1"/>
    <col min="5639" max="5639" width="15.140625" style="24" customWidth="1"/>
    <col min="5640" max="5640" width="11.5703125" style="24" customWidth="1"/>
    <col min="5641" max="5641" width="9.85546875" style="24" customWidth="1"/>
    <col min="5642" max="5642" width="10.140625" style="24" customWidth="1"/>
    <col min="5643" max="5643" width="10.5703125" style="24" bestFit="1" customWidth="1"/>
    <col min="5644" max="5645" width="8.85546875" style="24" customWidth="1"/>
    <col min="5646" max="5888" width="8.85546875" style="24"/>
    <col min="5889" max="5889" width="29" style="24" customWidth="1"/>
    <col min="5890" max="5890" width="14" style="24" customWidth="1"/>
    <col min="5891" max="5891" width="9.42578125" style="24" customWidth="1"/>
    <col min="5892" max="5892" width="9.140625" style="24" customWidth="1"/>
    <col min="5893" max="5893" width="8.5703125" style="24" customWidth="1"/>
    <col min="5894" max="5894" width="9.85546875" style="24" customWidth="1"/>
    <col min="5895" max="5895" width="15.140625" style="24" customWidth="1"/>
    <col min="5896" max="5896" width="11.5703125" style="24" customWidth="1"/>
    <col min="5897" max="5897" width="9.85546875" style="24" customWidth="1"/>
    <col min="5898" max="5898" width="10.140625" style="24" customWidth="1"/>
    <col min="5899" max="5899" width="10.5703125" style="24" bestFit="1" customWidth="1"/>
    <col min="5900" max="5901" width="8.85546875" style="24" customWidth="1"/>
    <col min="5902" max="6144" width="8.85546875" style="24"/>
    <col min="6145" max="6145" width="29" style="24" customWidth="1"/>
    <col min="6146" max="6146" width="14" style="24" customWidth="1"/>
    <col min="6147" max="6147" width="9.42578125" style="24" customWidth="1"/>
    <col min="6148" max="6148" width="9.140625" style="24" customWidth="1"/>
    <col min="6149" max="6149" width="8.5703125" style="24" customWidth="1"/>
    <col min="6150" max="6150" width="9.85546875" style="24" customWidth="1"/>
    <col min="6151" max="6151" width="15.140625" style="24" customWidth="1"/>
    <col min="6152" max="6152" width="11.5703125" style="24" customWidth="1"/>
    <col min="6153" max="6153" width="9.85546875" style="24" customWidth="1"/>
    <col min="6154" max="6154" width="10.140625" style="24" customWidth="1"/>
    <col min="6155" max="6155" width="10.5703125" style="24" bestFit="1" customWidth="1"/>
    <col min="6156" max="6157" width="8.85546875" style="24" customWidth="1"/>
    <col min="6158" max="6400" width="8.85546875" style="24"/>
    <col min="6401" max="6401" width="29" style="24" customWidth="1"/>
    <col min="6402" max="6402" width="14" style="24" customWidth="1"/>
    <col min="6403" max="6403" width="9.42578125" style="24" customWidth="1"/>
    <col min="6404" max="6404" width="9.140625" style="24" customWidth="1"/>
    <col min="6405" max="6405" width="8.5703125" style="24" customWidth="1"/>
    <col min="6406" max="6406" width="9.85546875" style="24" customWidth="1"/>
    <col min="6407" max="6407" width="15.140625" style="24" customWidth="1"/>
    <col min="6408" max="6408" width="11.5703125" style="24" customWidth="1"/>
    <col min="6409" max="6409" width="9.85546875" style="24" customWidth="1"/>
    <col min="6410" max="6410" width="10.140625" style="24" customWidth="1"/>
    <col min="6411" max="6411" width="10.5703125" style="24" bestFit="1" customWidth="1"/>
    <col min="6412" max="6413" width="8.85546875" style="24" customWidth="1"/>
    <col min="6414" max="6656" width="8.85546875" style="24"/>
    <col min="6657" max="6657" width="29" style="24" customWidth="1"/>
    <col min="6658" max="6658" width="14" style="24" customWidth="1"/>
    <col min="6659" max="6659" width="9.42578125" style="24" customWidth="1"/>
    <col min="6660" max="6660" width="9.140625" style="24" customWidth="1"/>
    <col min="6661" max="6661" width="8.5703125" style="24" customWidth="1"/>
    <col min="6662" max="6662" width="9.85546875" style="24" customWidth="1"/>
    <col min="6663" max="6663" width="15.140625" style="24" customWidth="1"/>
    <col min="6664" max="6664" width="11.5703125" style="24" customWidth="1"/>
    <col min="6665" max="6665" width="9.85546875" style="24" customWidth="1"/>
    <col min="6666" max="6666" width="10.140625" style="24" customWidth="1"/>
    <col min="6667" max="6667" width="10.5703125" style="24" bestFit="1" customWidth="1"/>
    <col min="6668" max="6669" width="8.85546875" style="24" customWidth="1"/>
    <col min="6670" max="6912" width="8.85546875" style="24"/>
    <col min="6913" max="6913" width="29" style="24" customWidth="1"/>
    <col min="6914" max="6914" width="14" style="24" customWidth="1"/>
    <col min="6915" max="6915" width="9.42578125" style="24" customWidth="1"/>
    <col min="6916" max="6916" width="9.140625" style="24" customWidth="1"/>
    <col min="6917" max="6917" width="8.5703125" style="24" customWidth="1"/>
    <col min="6918" max="6918" width="9.85546875" style="24" customWidth="1"/>
    <col min="6919" max="6919" width="15.140625" style="24" customWidth="1"/>
    <col min="6920" max="6920" width="11.5703125" style="24" customWidth="1"/>
    <col min="6921" max="6921" width="9.85546875" style="24" customWidth="1"/>
    <col min="6922" max="6922" width="10.140625" style="24" customWidth="1"/>
    <col min="6923" max="6923" width="10.5703125" style="24" bestFit="1" customWidth="1"/>
    <col min="6924" max="6925" width="8.85546875" style="24" customWidth="1"/>
    <col min="6926" max="7168" width="8.85546875" style="24"/>
    <col min="7169" max="7169" width="29" style="24" customWidth="1"/>
    <col min="7170" max="7170" width="14" style="24" customWidth="1"/>
    <col min="7171" max="7171" width="9.42578125" style="24" customWidth="1"/>
    <col min="7172" max="7172" width="9.140625" style="24" customWidth="1"/>
    <col min="7173" max="7173" width="8.5703125" style="24" customWidth="1"/>
    <col min="7174" max="7174" width="9.85546875" style="24" customWidth="1"/>
    <col min="7175" max="7175" width="15.140625" style="24" customWidth="1"/>
    <col min="7176" max="7176" width="11.5703125" style="24" customWidth="1"/>
    <col min="7177" max="7177" width="9.85546875" style="24" customWidth="1"/>
    <col min="7178" max="7178" width="10.140625" style="24" customWidth="1"/>
    <col min="7179" max="7179" width="10.5703125" style="24" bestFit="1" customWidth="1"/>
    <col min="7180" max="7181" width="8.85546875" style="24" customWidth="1"/>
    <col min="7182" max="7424" width="8.85546875" style="24"/>
    <col min="7425" max="7425" width="29" style="24" customWidth="1"/>
    <col min="7426" max="7426" width="14" style="24" customWidth="1"/>
    <col min="7427" max="7427" width="9.42578125" style="24" customWidth="1"/>
    <col min="7428" max="7428" width="9.140625" style="24" customWidth="1"/>
    <col min="7429" max="7429" width="8.5703125" style="24" customWidth="1"/>
    <col min="7430" max="7430" width="9.85546875" style="24" customWidth="1"/>
    <col min="7431" max="7431" width="15.140625" style="24" customWidth="1"/>
    <col min="7432" max="7432" width="11.5703125" style="24" customWidth="1"/>
    <col min="7433" max="7433" width="9.85546875" style="24" customWidth="1"/>
    <col min="7434" max="7434" width="10.140625" style="24" customWidth="1"/>
    <col min="7435" max="7435" width="10.5703125" style="24" bestFit="1" customWidth="1"/>
    <col min="7436" max="7437" width="8.85546875" style="24" customWidth="1"/>
    <col min="7438" max="7680" width="8.85546875" style="24"/>
    <col min="7681" max="7681" width="29" style="24" customWidth="1"/>
    <col min="7682" max="7682" width="14" style="24" customWidth="1"/>
    <col min="7683" max="7683" width="9.42578125" style="24" customWidth="1"/>
    <col min="7684" max="7684" width="9.140625" style="24" customWidth="1"/>
    <col min="7685" max="7685" width="8.5703125" style="24" customWidth="1"/>
    <col min="7686" max="7686" width="9.85546875" style="24" customWidth="1"/>
    <col min="7687" max="7687" width="15.140625" style="24" customWidth="1"/>
    <col min="7688" max="7688" width="11.5703125" style="24" customWidth="1"/>
    <col min="7689" max="7689" width="9.85546875" style="24" customWidth="1"/>
    <col min="7690" max="7690" width="10.140625" style="24" customWidth="1"/>
    <col min="7691" max="7691" width="10.5703125" style="24" bestFit="1" customWidth="1"/>
    <col min="7692" max="7693" width="8.85546875" style="24" customWidth="1"/>
    <col min="7694" max="7936" width="8.85546875" style="24"/>
    <col min="7937" max="7937" width="29" style="24" customWidth="1"/>
    <col min="7938" max="7938" width="14" style="24" customWidth="1"/>
    <col min="7939" max="7939" width="9.42578125" style="24" customWidth="1"/>
    <col min="7940" max="7940" width="9.140625" style="24" customWidth="1"/>
    <col min="7941" max="7941" width="8.5703125" style="24" customWidth="1"/>
    <col min="7942" max="7942" width="9.85546875" style="24" customWidth="1"/>
    <col min="7943" max="7943" width="15.140625" style="24" customWidth="1"/>
    <col min="7944" max="7944" width="11.5703125" style="24" customWidth="1"/>
    <col min="7945" max="7945" width="9.85546875" style="24" customWidth="1"/>
    <col min="7946" max="7946" width="10.140625" style="24" customWidth="1"/>
    <col min="7947" max="7947" width="10.5703125" style="24" bestFit="1" customWidth="1"/>
    <col min="7948" max="7949" width="8.85546875" style="24" customWidth="1"/>
    <col min="7950" max="8192" width="8.85546875" style="24"/>
    <col min="8193" max="8193" width="29" style="24" customWidth="1"/>
    <col min="8194" max="8194" width="14" style="24" customWidth="1"/>
    <col min="8195" max="8195" width="9.42578125" style="24" customWidth="1"/>
    <col min="8196" max="8196" width="9.140625" style="24" customWidth="1"/>
    <col min="8197" max="8197" width="8.5703125" style="24" customWidth="1"/>
    <col min="8198" max="8198" width="9.85546875" style="24" customWidth="1"/>
    <col min="8199" max="8199" width="15.140625" style="24" customWidth="1"/>
    <col min="8200" max="8200" width="11.5703125" style="24" customWidth="1"/>
    <col min="8201" max="8201" width="9.85546875" style="24" customWidth="1"/>
    <col min="8202" max="8202" width="10.140625" style="24" customWidth="1"/>
    <col min="8203" max="8203" width="10.5703125" style="24" bestFit="1" customWidth="1"/>
    <col min="8204" max="8205" width="8.85546875" style="24" customWidth="1"/>
    <col min="8206" max="8448" width="8.85546875" style="24"/>
    <col min="8449" max="8449" width="29" style="24" customWidth="1"/>
    <col min="8450" max="8450" width="14" style="24" customWidth="1"/>
    <col min="8451" max="8451" width="9.42578125" style="24" customWidth="1"/>
    <col min="8452" max="8452" width="9.140625" style="24" customWidth="1"/>
    <col min="8453" max="8453" width="8.5703125" style="24" customWidth="1"/>
    <col min="8454" max="8454" width="9.85546875" style="24" customWidth="1"/>
    <col min="8455" max="8455" width="15.140625" style="24" customWidth="1"/>
    <col min="8456" max="8456" width="11.5703125" style="24" customWidth="1"/>
    <col min="8457" max="8457" width="9.85546875" style="24" customWidth="1"/>
    <col min="8458" max="8458" width="10.140625" style="24" customWidth="1"/>
    <col min="8459" max="8459" width="10.5703125" style="24" bestFit="1" customWidth="1"/>
    <col min="8460" max="8461" width="8.85546875" style="24" customWidth="1"/>
    <col min="8462" max="8704" width="8.85546875" style="24"/>
    <col min="8705" max="8705" width="29" style="24" customWidth="1"/>
    <col min="8706" max="8706" width="14" style="24" customWidth="1"/>
    <col min="8707" max="8707" width="9.42578125" style="24" customWidth="1"/>
    <col min="8708" max="8708" width="9.140625" style="24" customWidth="1"/>
    <col min="8709" max="8709" width="8.5703125" style="24" customWidth="1"/>
    <col min="8710" max="8710" width="9.85546875" style="24" customWidth="1"/>
    <col min="8711" max="8711" width="15.140625" style="24" customWidth="1"/>
    <col min="8712" max="8712" width="11.5703125" style="24" customWidth="1"/>
    <col min="8713" max="8713" width="9.85546875" style="24" customWidth="1"/>
    <col min="8714" max="8714" width="10.140625" style="24" customWidth="1"/>
    <col min="8715" max="8715" width="10.5703125" style="24" bestFit="1" customWidth="1"/>
    <col min="8716" max="8717" width="8.85546875" style="24" customWidth="1"/>
    <col min="8718" max="8960" width="8.85546875" style="24"/>
    <col min="8961" max="8961" width="29" style="24" customWidth="1"/>
    <col min="8962" max="8962" width="14" style="24" customWidth="1"/>
    <col min="8963" max="8963" width="9.42578125" style="24" customWidth="1"/>
    <col min="8964" max="8964" width="9.140625" style="24" customWidth="1"/>
    <col min="8965" max="8965" width="8.5703125" style="24" customWidth="1"/>
    <col min="8966" max="8966" width="9.85546875" style="24" customWidth="1"/>
    <col min="8967" max="8967" width="15.140625" style="24" customWidth="1"/>
    <col min="8968" max="8968" width="11.5703125" style="24" customWidth="1"/>
    <col min="8969" max="8969" width="9.85546875" style="24" customWidth="1"/>
    <col min="8970" max="8970" width="10.140625" style="24" customWidth="1"/>
    <col min="8971" max="8971" width="10.5703125" style="24" bestFit="1" customWidth="1"/>
    <col min="8972" max="8973" width="8.85546875" style="24" customWidth="1"/>
    <col min="8974" max="9216" width="8.85546875" style="24"/>
    <col min="9217" max="9217" width="29" style="24" customWidth="1"/>
    <col min="9218" max="9218" width="14" style="24" customWidth="1"/>
    <col min="9219" max="9219" width="9.42578125" style="24" customWidth="1"/>
    <col min="9220" max="9220" width="9.140625" style="24" customWidth="1"/>
    <col min="9221" max="9221" width="8.5703125" style="24" customWidth="1"/>
    <col min="9222" max="9222" width="9.85546875" style="24" customWidth="1"/>
    <col min="9223" max="9223" width="15.140625" style="24" customWidth="1"/>
    <col min="9224" max="9224" width="11.5703125" style="24" customWidth="1"/>
    <col min="9225" max="9225" width="9.85546875" style="24" customWidth="1"/>
    <col min="9226" max="9226" width="10.140625" style="24" customWidth="1"/>
    <col min="9227" max="9227" width="10.5703125" style="24" bestFit="1" customWidth="1"/>
    <col min="9228" max="9229" width="8.85546875" style="24" customWidth="1"/>
    <col min="9230" max="9472" width="8.85546875" style="24"/>
    <col min="9473" max="9473" width="29" style="24" customWidth="1"/>
    <col min="9474" max="9474" width="14" style="24" customWidth="1"/>
    <col min="9475" max="9475" width="9.42578125" style="24" customWidth="1"/>
    <col min="9476" max="9476" width="9.140625" style="24" customWidth="1"/>
    <col min="9477" max="9477" width="8.5703125" style="24" customWidth="1"/>
    <col min="9478" max="9478" width="9.85546875" style="24" customWidth="1"/>
    <col min="9479" max="9479" width="15.140625" style="24" customWidth="1"/>
    <col min="9480" max="9480" width="11.5703125" style="24" customWidth="1"/>
    <col min="9481" max="9481" width="9.85546875" style="24" customWidth="1"/>
    <col min="9482" max="9482" width="10.140625" style="24" customWidth="1"/>
    <col min="9483" max="9483" width="10.5703125" style="24" bestFit="1" customWidth="1"/>
    <col min="9484" max="9485" width="8.85546875" style="24" customWidth="1"/>
    <col min="9486" max="9728" width="8.85546875" style="24"/>
    <col min="9729" max="9729" width="29" style="24" customWidth="1"/>
    <col min="9730" max="9730" width="14" style="24" customWidth="1"/>
    <col min="9731" max="9731" width="9.42578125" style="24" customWidth="1"/>
    <col min="9732" max="9732" width="9.140625" style="24" customWidth="1"/>
    <col min="9733" max="9733" width="8.5703125" style="24" customWidth="1"/>
    <col min="9734" max="9734" width="9.85546875" style="24" customWidth="1"/>
    <col min="9735" max="9735" width="15.140625" style="24" customWidth="1"/>
    <col min="9736" max="9736" width="11.5703125" style="24" customWidth="1"/>
    <col min="9737" max="9737" width="9.85546875" style="24" customWidth="1"/>
    <col min="9738" max="9738" width="10.140625" style="24" customWidth="1"/>
    <col min="9739" max="9739" width="10.5703125" style="24" bestFit="1" customWidth="1"/>
    <col min="9740" max="9741" width="8.85546875" style="24" customWidth="1"/>
    <col min="9742" max="9984" width="8.85546875" style="24"/>
    <col min="9985" max="9985" width="29" style="24" customWidth="1"/>
    <col min="9986" max="9986" width="14" style="24" customWidth="1"/>
    <col min="9987" max="9987" width="9.42578125" style="24" customWidth="1"/>
    <col min="9988" max="9988" width="9.140625" style="24" customWidth="1"/>
    <col min="9989" max="9989" width="8.5703125" style="24" customWidth="1"/>
    <col min="9990" max="9990" width="9.85546875" style="24" customWidth="1"/>
    <col min="9991" max="9991" width="15.140625" style="24" customWidth="1"/>
    <col min="9992" max="9992" width="11.5703125" style="24" customWidth="1"/>
    <col min="9993" max="9993" width="9.85546875" style="24" customWidth="1"/>
    <col min="9994" max="9994" width="10.140625" style="24" customWidth="1"/>
    <col min="9995" max="9995" width="10.5703125" style="24" bestFit="1" customWidth="1"/>
    <col min="9996" max="9997" width="8.85546875" style="24" customWidth="1"/>
    <col min="9998" max="10240" width="8.85546875" style="24"/>
    <col min="10241" max="10241" width="29" style="24" customWidth="1"/>
    <col min="10242" max="10242" width="14" style="24" customWidth="1"/>
    <col min="10243" max="10243" width="9.42578125" style="24" customWidth="1"/>
    <col min="10244" max="10244" width="9.140625" style="24" customWidth="1"/>
    <col min="10245" max="10245" width="8.5703125" style="24" customWidth="1"/>
    <col min="10246" max="10246" width="9.85546875" style="24" customWidth="1"/>
    <col min="10247" max="10247" width="15.140625" style="24" customWidth="1"/>
    <col min="10248" max="10248" width="11.5703125" style="24" customWidth="1"/>
    <col min="10249" max="10249" width="9.85546875" style="24" customWidth="1"/>
    <col min="10250" max="10250" width="10.140625" style="24" customWidth="1"/>
    <col min="10251" max="10251" width="10.5703125" style="24" bestFit="1" customWidth="1"/>
    <col min="10252" max="10253" width="8.85546875" style="24" customWidth="1"/>
    <col min="10254" max="10496" width="8.85546875" style="24"/>
    <col min="10497" max="10497" width="29" style="24" customWidth="1"/>
    <col min="10498" max="10498" width="14" style="24" customWidth="1"/>
    <col min="10499" max="10499" width="9.42578125" style="24" customWidth="1"/>
    <col min="10500" max="10500" width="9.140625" style="24" customWidth="1"/>
    <col min="10501" max="10501" width="8.5703125" style="24" customWidth="1"/>
    <col min="10502" max="10502" width="9.85546875" style="24" customWidth="1"/>
    <col min="10503" max="10503" width="15.140625" style="24" customWidth="1"/>
    <col min="10504" max="10504" width="11.5703125" style="24" customWidth="1"/>
    <col min="10505" max="10505" width="9.85546875" style="24" customWidth="1"/>
    <col min="10506" max="10506" width="10.140625" style="24" customWidth="1"/>
    <col min="10507" max="10507" width="10.5703125" style="24" bestFit="1" customWidth="1"/>
    <col min="10508" max="10509" width="8.85546875" style="24" customWidth="1"/>
    <col min="10510" max="10752" width="8.85546875" style="24"/>
    <col min="10753" max="10753" width="29" style="24" customWidth="1"/>
    <col min="10754" max="10754" width="14" style="24" customWidth="1"/>
    <col min="10755" max="10755" width="9.42578125" style="24" customWidth="1"/>
    <col min="10756" max="10756" width="9.140625" style="24" customWidth="1"/>
    <col min="10757" max="10757" width="8.5703125" style="24" customWidth="1"/>
    <col min="10758" max="10758" width="9.85546875" style="24" customWidth="1"/>
    <col min="10759" max="10759" width="15.140625" style="24" customWidth="1"/>
    <col min="10760" max="10760" width="11.5703125" style="24" customWidth="1"/>
    <col min="10761" max="10761" width="9.85546875" style="24" customWidth="1"/>
    <col min="10762" max="10762" width="10.140625" style="24" customWidth="1"/>
    <col min="10763" max="10763" width="10.5703125" style="24" bestFit="1" customWidth="1"/>
    <col min="10764" max="10765" width="8.85546875" style="24" customWidth="1"/>
    <col min="10766" max="11008" width="8.85546875" style="24"/>
    <col min="11009" max="11009" width="29" style="24" customWidth="1"/>
    <col min="11010" max="11010" width="14" style="24" customWidth="1"/>
    <col min="11011" max="11011" width="9.42578125" style="24" customWidth="1"/>
    <col min="11012" max="11012" width="9.140625" style="24" customWidth="1"/>
    <col min="11013" max="11013" width="8.5703125" style="24" customWidth="1"/>
    <col min="11014" max="11014" width="9.85546875" style="24" customWidth="1"/>
    <col min="11015" max="11015" width="15.140625" style="24" customWidth="1"/>
    <col min="11016" max="11016" width="11.5703125" style="24" customWidth="1"/>
    <col min="11017" max="11017" width="9.85546875" style="24" customWidth="1"/>
    <col min="11018" max="11018" width="10.140625" style="24" customWidth="1"/>
    <col min="11019" max="11019" width="10.5703125" style="24" bestFit="1" customWidth="1"/>
    <col min="11020" max="11021" width="8.85546875" style="24" customWidth="1"/>
    <col min="11022" max="11264" width="8.85546875" style="24"/>
    <col min="11265" max="11265" width="29" style="24" customWidth="1"/>
    <col min="11266" max="11266" width="14" style="24" customWidth="1"/>
    <col min="11267" max="11267" width="9.42578125" style="24" customWidth="1"/>
    <col min="11268" max="11268" width="9.140625" style="24" customWidth="1"/>
    <col min="11269" max="11269" width="8.5703125" style="24" customWidth="1"/>
    <col min="11270" max="11270" width="9.85546875" style="24" customWidth="1"/>
    <col min="11271" max="11271" width="15.140625" style="24" customWidth="1"/>
    <col min="11272" max="11272" width="11.5703125" style="24" customWidth="1"/>
    <col min="11273" max="11273" width="9.85546875" style="24" customWidth="1"/>
    <col min="11274" max="11274" width="10.140625" style="24" customWidth="1"/>
    <col min="11275" max="11275" width="10.5703125" style="24" bestFit="1" customWidth="1"/>
    <col min="11276" max="11277" width="8.85546875" style="24" customWidth="1"/>
    <col min="11278" max="11520" width="8.85546875" style="24"/>
    <col min="11521" max="11521" width="29" style="24" customWidth="1"/>
    <col min="11522" max="11522" width="14" style="24" customWidth="1"/>
    <col min="11523" max="11523" width="9.42578125" style="24" customWidth="1"/>
    <col min="11524" max="11524" width="9.140625" style="24" customWidth="1"/>
    <col min="11525" max="11525" width="8.5703125" style="24" customWidth="1"/>
    <col min="11526" max="11526" width="9.85546875" style="24" customWidth="1"/>
    <col min="11527" max="11527" width="15.140625" style="24" customWidth="1"/>
    <col min="11528" max="11528" width="11.5703125" style="24" customWidth="1"/>
    <col min="11529" max="11529" width="9.85546875" style="24" customWidth="1"/>
    <col min="11530" max="11530" width="10.140625" style="24" customWidth="1"/>
    <col min="11531" max="11531" width="10.5703125" style="24" bestFit="1" customWidth="1"/>
    <col min="11532" max="11533" width="8.85546875" style="24" customWidth="1"/>
    <col min="11534" max="11776" width="8.85546875" style="24"/>
    <col min="11777" max="11777" width="29" style="24" customWidth="1"/>
    <col min="11778" max="11778" width="14" style="24" customWidth="1"/>
    <col min="11779" max="11779" width="9.42578125" style="24" customWidth="1"/>
    <col min="11780" max="11780" width="9.140625" style="24" customWidth="1"/>
    <col min="11781" max="11781" width="8.5703125" style="24" customWidth="1"/>
    <col min="11782" max="11782" width="9.85546875" style="24" customWidth="1"/>
    <col min="11783" max="11783" width="15.140625" style="24" customWidth="1"/>
    <col min="11784" max="11784" width="11.5703125" style="24" customWidth="1"/>
    <col min="11785" max="11785" width="9.85546875" style="24" customWidth="1"/>
    <col min="11786" max="11786" width="10.140625" style="24" customWidth="1"/>
    <col min="11787" max="11787" width="10.5703125" style="24" bestFit="1" customWidth="1"/>
    <col min="11788" max="11789" width="8.85546875" style="24" customWidth="1"/>
    <col min="11790" max="12032" width="8.85546875" style="24"/>
    <col min="12033" max="12033" width="29" style="24" customWidth="1"/>
    <col min="12034" max="12034" width="14" style="24" customWidth="1"/>
    <col min="12035" max="12035" width="9.42578125" style="24" customWidth="1"/>
    <col min="12036" max="12036" width="9.140625" style="24" customWidth="1"/>
    <col min="12037" max="12037" width="8.5703125" style="24" customWidth="1"/>
    <col min="12038" max="12038" width="9.85546875" style="24" customWidth="1"/>
    <col min="12039" max="12039" width="15.140625" style="24" customWidth="1"/>
    <col min="12040" max="12040" width="11.5703125" style="24" customWidth="1"/>
    <col min="12041" max="12041" width="9.85546875" style="24" customWidth="1"/>
    <col min="12042" max="12042" width="10.140625" style="24" customWidth="1"/>
    <col min="12043" max="12043" width="10.5703125" style="24" bestFit="1" customWidth="1"/>
    <col min="12044" max="12045" width="8.85546875" style="24" customWidth="1"/>
    <col min="12046" max="12288" width="8.85546875" style="24"/>
    <col min="12289" max="12289" width="29" style="24" customWidth="1"/>
    <col min="12290" max="12290" width="14" style="24" customWidth="1"/>
    <col min="12291" max="12291" width="9.42578125" style="24" customWidth="1"/>
    <col min="12292" max="12292" width="9.140625" style="24" customWidth="1"/>
    <col min="12293" max="12293" width="8.5703125" style="24" customWidth="1"/>
    <col min="12294" max="12294" width="9.85546875" style="24" customWidth="1"/>
    <col min="12295" max="12295" width="15.140625" style="24" customWidth="1"/>
    <col min="12296" max="12296" width="11.5703125" style="24" customWidth="1"/>
    <col min="12297" max="12297" width="9.85546875" style="24" customWidth="1"/>
    <col min="12298" max="12298" width="10.140625" style="24" customWidth="1"/>
    <col min="12299" max="12299" width="10.5703125" style="24" bestFit="1" customWidth="1"/>
    <col min="12300" max="12301" width="8.85546875" style="24" customWidth="1"/>
    <col min="12302" max="12544" width="8.85546875" style="24"/>
    <col min="12545" max="12545" width="29" style="24" customWidth="1"/>
    <col min="12546" max="12546" width="14" style="24" customWidth="1"/>
    <col min="12547" max="12547" width="9.42578125" style="24" customWidth="1"/>
    <col min="12548" max="12548" width="9.140625" style="24" customWidth="1"/>
    <col min="12549" max="12549" width="8.5703125" style="24" customWidth="1"/>
    <col min="12550" max="12550" width="9.85546875" style="24" customWidth="1"/>
    <col min="12551" max="12551" width="15.140625" style="24" customWidth="1"/>
    <col min="12552" max="12552" width="11.5703125" style="24" customWidth="1"/>
    <col min="12553" max="12553" width="9.85546875" style="24" customWidth="1"/>
    <col min="12554" max="12554" width="10.140625" style="24" customWidth="1"/>
    <col min="12555" max="12555" width="10.5703125" style="24" bestFit="1" customWidth="1"/>
    <col min="12556" max="12557" width="8.85546875" style="24" customWidth="1"/>
    <col min="12558" max="12800" width="8.85546875" style="24"/>
    <col min="12801" max="12801" width="29" style="24" customWidth="1"/>
    <col min="12802" max="12802" width="14" style="24" customWidth="1"/>
    <col min="12803" max="12803" width="9.42578125" style="24" customWidth="1"/>
    <col min="12804" max="12804" width="9.140625" style="24" customWidth="1"/>
    <col min="12805" max="12805" width="8.5703125" style="24" customWidth="1"/>
    <col min="12806" max="12806" width="9.85546875" style="24" customWidth="1"/>
    <col min="12807" max="12807" width="15.140625" style="24" customWidth="1"/>
    <col min="12808" max="12808" width="11.5703125" style="24" customWidth="1"/>
    <col min="12809" max="12809" width="9.85546875" style="24" customWidth="1"/>
    <col min="12810" max="12810" width="10.140625" style="24" customWidth="1"/>
    <col min="12811" max="12811" width="10.5703125" style="24" bestFit="1" customWidth="1"/>
    <col min="12812" max="12813" width="8.85546875" style="24" customWidth="1"/>
    <col min="12814" max="13056" width="8.85546875" style="24"/>
    <col min="13057" max="13057" width="29" style="24" customWidth="1"/>
    <col min="13058" max="13058" width="14" style="24" customWidth="1"/>
    <col min="13059" max="13059" width="9.42578125" style="24" customWidth="1"/>
    <col min="13060" max="13060" width="9.140625" style="24" customWidth="1"/>
    <col min="13061" max="13061" width="8.5703125" style="24" customWidth="1"/>
    <col min="13062" max="13062" width="9.85546875" style="24" customWidth="1"/>
    <col min="13063" max="13063" width="15.140625" style="24" customWidth="1"/>
    <col min="13064" max="13064" width="11.5703125" style="24" customWidth="1"/>
    <col min="13065" max="13065" width="9.85546875" style="24" customWidth="1"/>
    <col min="13066" max="13066" width="10.140625" style="24" customWidth="1"/>
    <col min="13067" max="13067" width="10.5703125" style="24" bestFit="1" customWidth="1"/>
    <col min="13068" max="13069" width="8.85546875" style="24" customWidth="1"/>
    <col min="13070" max="13312" width="8.85546875" style="24"/>
    <col min="13313" max="13313" width="29" style="24" customWidth="1"/>
    <col min="13314" max="13314" width="14" style="24" customWidth="1"/>
    <col min="13315" max="13315" width="9.42578125" style="24" customWidth="1"/>
    <col min="13316" max="13316" width="9.140625" style="24" customWidth="1"/>
    <col min="13317" max="13317" width="8.5703125" style="24" customWidth="1"/>
    <col min="13318" max="13318" width="9.85546875" style="24" customWidth="1"/>
    <col min="13319" max="13319" width="15.140625" style="24" customWidth="1"/>
    <col min="13320" max="13320" width="11.5703125" style="24" customWidth="1"/>
    <col min="13321" max="13321" width="9.85546875" style="24" customWidth="1"/>
    <col min="13322" max="13322" width="10.140625" style="24" customWidth="1"/>
    <col min="13323" max="13323" width="10.5703125" style="24" bestFit="1" customWidth="1"/>
    <col min="13324" max="13325" width="8.85546875" style="24" customWidth="1"/>
    <col min="13326" max="13568" width="8.85546875" style="24"/>
    <col min="13569" max="13569" width="29" style="24" customWidth="1"/>
    <col min="13570" max="13570" width="14" style="24" customWidth="1"/>
    <col min="13571" max="13571" width="9.42578125" style="24" customWidth="1"/>
    <col min="13572" max="13572" width="9.140625" style="24" customWidth="1"/>
    <col min="13573" max="13573" width="8.5703125" style="24" customWidth="1"/>
    <col min="13574" max="13574" width="9.85546875" style="24" customWidth="1"/>
    <col min="13575" max="13575" width="15.140625" style="24" customWidth="1"/>
    <col min="13576" max="13576" width="11.5703125" style="24" customWidth="1"/>
    <col min="13577" max="13577" width="9.85546875" style="24" customWidth="1"/>
    <col min="13578" max="13578" width="10.140625" style="24" customWidth="1"/>
    <col min="13579" max="13579" width="10.5703125" style="24" bestFit="1" customWidth="1"/>
    <col min="13580" max="13581" width="8.85546875" style="24" customWidth="1"/>
    <col min="13582" max="13824" width="8.85546875" style="24"/>
    <col min="13825" max="13825" width="29" style="24" customWidth="1"/>
    <col min="13826" max="13826" width="14" style="24" customWidth="1"/>
    <col min="13827" max="13827" width="9.42578125" style="24" customWidth="1"/>
    <col min="13828" max="13828" width="9.140625" style="24" customWidth="1"/>
    <col min="13829" max="13829" width="8.5703125" style="24" customWidth="1"/>
    <col min="13830" max="13830" width="9.85546875" style="24" customWidth="1"/>
    <col min="13831" max="13831" width="15.140625" style="24" customWidth="1"/>
    <col min="13832" max="13832" width="11.5703125" style="24" customWidth="1"/>
    <col min="13833" max="13833" width="9.85546875" style="24" customWidth="1"/>
    <col min="13834" max="13834" width="10.140625" style="24" customWidth="1"/>
    <col min="13835" max="13835" width="10.5703125" style="24" bestFit="1" customWidth="1"/>
    <col min="13836" max="13837" width="8.85546875" style="24" customWidth="1"/>
    <col min="13838" max="14080" width="8.85546875" style="24"/>
    <col min="14081" max="14081" width="29" style="24" customWidth="1"/>
    <col min="14082" max="14082" width="14" style="24" customWidth="1"/>
    <col min="14083" max="14083" width="9.42578125" style="24" customWidth="1"/>
    <col min="14084" max="14084" width="9.140625" style="24" customWidth="1"/>
    <col min="14085" max="14085" width="8.5703125" style="24" customWidth="1"/>
    <col min="14086" max="14086" width="9.85546875" style="24" customWidth="1"/>
    <col min="14087" max="14087" width="15.140625" style="24" customWidth="1"/>
    <col min="14088" max="14088" width="11.5703125" style="24" customWidth="1"/>
    <col min="14089" max="14089" width="9.85546875" style="24" customWidth="1"/>
    <col min="14090" max="14090" width="10.140625" style="24" customWidth="1"/>
    <col min="14091" max="14091" width="10.5703125" style="24" bestFit="1" customWidth="1"/>
    <col min="14092" max="14093" width="8.85546875" style="24" customWidth="1"/>
    <col min="14094" max="14336" width="8.85546875" style="24"/>
    <col min="14337" max="14337" width="29" style="24" customWidth="1"/>
    <col min="14338" max="14338" width="14" style="24" customWidth="1"/>
    <col min="14339" max="14339" width="9.42578125" style="24" customWidth="1"/>
    <col min="14340" max="14340" width="9.140625" style="24" customWidth="1"/>
    <col min="14341" max="14341" width="8.5703125" style="24" customWidth="1"/>
    <col min="14342" max="14342" width="9.85546875" style="24" customWidth="1"/>
    <col min="14343" max="14343" width="15.140625" style="24" customWidth="1"/>
    <col min="14344" max="14344" width="11.5703125" style="24" customWidth="1"/>
    <col min="14345" max="14345" width="9.85546875" style="24" customWidth="1"/>
    <col min="14346" max="14346" width="10.140625" style="24" customWidth="1"/>
    <col min="14347" max="14347" width="10.5703125" style="24" bestFit="1" customWidth="1"/>
    <col min="14348" max="14349" width="8.85546875" style="24" customWidth="1"/>
    <col min="14350" max="14592" width="8.85546875" style="24"/>
    <col min="14593" max="14593" width="29" style="24" customWidth="1"/>
    <col min="14594" max="14594" width="14" style="24" customWidth="1"/>
    <col min="14595" max="14595" width="9.42578125" style="24" customWidth="1"/>
    <col min="14596" max="14596" width="9.140625" style="24" customWidth="1"/>
    <col min="14597" max="14597" width="8.5703125" style="24" customWidth="1"/>
    <col min="14598" max="14598" width="9.85546875" style="24" customWidth="1"/>
    <col min="14599" max="14599" width="15.140625" style="24" customWidth="1"/>
    <col min="14600" max="14600" width="11.5703125" style="24" customWidth="1"/>
    <col min="14601" max="14601" width="9.85546875" style="24" customWidth="1"/>
    <col min="14602" max="14602" width="10.140625" style="24" customWidth="1"/>
    <col min="14603" max="14603" width="10.5703125" style="24" bestFit="1" customWidth="1"/>
    <col min="14604" max="14605" width="8.85546875" style="24" customWidth="1"/>
    <col min="14606" max="14848" width="8.85546875" style="24"/>
    <col min="14849" max="14849" width="29" style="24" customWidth="1"/>
    <col min="14850" max="14850" width="14" style="24" customWidth="1"/>
    <col min="14851" max="14851" width="9.42578125" style="24" customWidth="1"/>
    <col min="14852" max="14852" width="9.140625" style="24" customWidth="1"/>
    <col min="14853" max="14853" width="8.5703125" style="24" customWidth="1"/>
    <col min="14854" max="14854" width="9.85546875" style="24" customWidth="1"/>
    <col min="14855" max="14855" width="15.140625" style="24" customWidth="1"/>
    <col min="14856" max="14856" width="11.5703125" style="24" customWidth="1"/>
    <col min="14857" max="14857" width="9.85546875" style="24" customWidth="1"/>
    <col min="14858" max="14858" width="10.140625" style="24" customWidth="1"/>
    <col min="14859" max="14859" width="10.5703125" style="24" bestFit="1" customWidth="1"/>
    <col min="14860" max="14861" width="8.85546875" style="24" customWidth="1"/>
    <col min="14862" max="15104" width="8.85546875" style="24"/>
    <col min="15105" max="15105" width="29" style="24" customWidth="1"/>
    <col min="15106" max="15106" width="14" style="24" customWidth="1"/>
    <col min="15107" max="15107" width="9.42578125" style="24" customWidth="1"/>
    <col min="15108" max="15108" width="9.140625" style="24" customWidth="1"/>
    <col min="15109" max="15109" width="8.5703125" style="24" customWidth="1"/>
    <col min="15110" max="15110" width="9.85546875" style="24" customWidth="1"/>
    <col min="15111" max="15111" width="15.140625" style="24" customWidth="1"/>
    <col min="15112" max="15112" width="11.5703125" style="24" customWidth="1"/>
    <col min="15113" max="15113" width="9.85546875" style="24" customWidth="1"/>
    <col min="15114" max="15114" width="10.140625" style="24" customWidth="1"/>
    <col min="15115" max="15115" width="10.5703125" style="24" bestFit="1" customWidth="1"/>
    <col min="15116" max="15117" width="8.85546875" style="24" customWidth="1"/>
    <col min="15118" max="15360" width="8.85546875" style="24"/>
    <col min="15361" max="15361" width="29" style="24" customWidth="1"/>
    <col min="15362" max="15362" width="14" style="24" customWidth="1"/>
    <col min="15363" max="15363" width="9.42578125" style="24" customWidth="1"/>
    <col min="15364" max="15364" width="9.140625" style="24" customWidth="1"/>
    <col min="15365" max="15365" width="8.5703125" style="24" customWidth="1"/>
    <col min="15366" max="15366" width="9.85546875" style="24" customWidth="1"/>
    <col min="15367" max="15367" width="15.140625" style="24" customWidth="1"/>
    <col min="15368" max="15368" width="11.5703125" style="24" customWidth="1"/>
    <col min="15369" max="15369" width="9.85546875" style="24" customWidth="1"/>
    <col min="15370" max="15370" width="10.140625" style="24" customWidth="1"/>
    <col min="15371" max="15371" width="10.5703125" style="24" bestFit="1" customWidth="1"/>
    <col min="15372" max="15373" width="8.85546875" style="24" customWidth="1"/>
    <col min="15374" max="15616" width="8.85546875" style="24"/>
    <col min="15617" max="15617" width="29" style="24" customWidth="1"/>
    <col min="15618" max="15618" width="14" style="24" customWidth="1"/>
    <col min="15619" max="15619" width="9.42578125" style="24" customWidth="1"/>
    <col min="15620" max="15620" width="9.140625" style="24" customWidth="1"/>
    <col min="15621" max="15621" width="8.5703125" style="24" customWidth="1"/>
    <col min="15622" max="15622" width="9.85546875" style="24" customWidth="1"/>
    <col min="15623" max="15623" width="15.140625" style="24" customWidth="1"/>
    <col min="15624" max="15624" width="11.5703125" style="24" customWidth="1"/>
    <col min="15625" max="15625" width="9.85546875" style="24" customWidth="1"/>
    <col min="15626" max="15626" width="10.140625" style="24" customWidth="1"/>
    <col min="15627" max="15627" width="10.5703125" style="24" bestFit="1" customWidth="1"/>
    <col min="15628" max="15629" width="8.85546875" style="24" customWidth="1"/>
    <col min="15630" max="15872" width="8.85546875" style="24"/>
    <col min="15873" max="15873" width="29" style="24" customWidth="1"/>
    <col min="15874" max="15874" width="14" style="24" customWidth="1"/>
    <col min="15875" max="15875" width="9.42578125" style="24" customWidth="1"/>
    <col min="15876" max="15876" width="9.140625" style="24" customWidth="1"/>
    <col min="15877" max="15877" width="8.5703125" style="24" customWidth="1"/>
    <col min="15878" max="15878" width="9.85546875" style="24" customWidth="1"/>
    <col min="15879" max="15879" width="15.140625" style="24" customWidth="1"/>
    <col min="15880" max="15880" width="11.5703125" style="24" customWidth="1"/>
    <col min="15881" max="15881" width="9.85546875" style="24" customWidth="1"/>
    <col min="15882" max="15882" width="10.140625" style="24" customWidth="1"/>
    <col min="15883" max="15883" width="10.5703125" style="24" bestFit="1" customWidth="1"/>
    <col min="15884" max="15885" width="8.85546875" style="24" customWidth="1"/>
    <col min="15886" max="16128" width="8.85546875" style="24"/>
    <col min="16129" max="16129" width="29" style="24" customWidth="1"/>
    <col min="16130" max="16130" width="14" style="24" customWidth="1"/>
    <col min="16131" max="16131" width="9.42578125" style="24" customWidth="1"/>
    <col min="16132" max="16132" width="9.140625" style="24" customWidth="1"/>
    <col min="16133" max="16133" width="8.5703125" style="24" customWidth="1"/>
    <col min="16134" max="16134" width="9.85546875" style="24" customWidth="1"/>
    <col min="16135" max="16135" width="15.140625" style="24" customWidth="1"/>
    <col min="16136" max="16136" width="11.5703125" style="24" customWidth="1"/>
    <col min="16137" max="16137" width="9.85546875" style="24" customWidth="1"/>
    <col min="16138" max="16138" width="10.140625" style="24" customWidth="1"/>
    <col min="16139" max="16139" width="10.5703125" style="24" bestFit="1" customWidth="1"/>
    <col min="16140" max="16141" width="8.85546875" style="24" customWidth="1"/>
    <col min="16142" max="16384" width="8.85546875" style="24"/>
  </cols>
  <sheetData>
    <row r="1" spans="1:15" s="1" customFormat="1" ht="16.899999999999999" customHeight="1" x14ac:dyDescent="0.2">
      <c r="A1" s="139" t="s">
        <v>135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07"/>
      <c r="M1" s="107"/>
      <c r="N1" s="107"/>
      <c r="O1" s="107"/>
    </row>
    <row r="2" spans="1:15" s="1" customFormat="1" ht="16.899999999999999" customHeight="1" x14ac:dyDescent="0.2">
      <c r="A2" s="139" t="str">
        <f>'яров.сев и зерновые'!A2:K2</f>
        <v>по состоянию на 13 апреля 2018 г.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5" s="4" customFormat="1" ht="2.25" customHeight="1" x14ac:dyDescent="0.2">
      <c r="A3" s="2"/>
      <c r="B3" s="2"/>
      <c r="C3" s="3"/>
      <c r="D3" s="3"/>
      <c r="E3" s="3"/>
      <c r="F3" s="3"/>
      <c r="G3" s="3"/>
    </row>
    <row r="4" spans="1:15" s="4" customFormat="1" ht="1.5" hidden="1" customHeight="1" x14ac:dyDescent="0.2">
      <c r="A4" s="2"/>
      <c r="B4" s="2"/>
      <c r="C4" s="3"/>
      <c r="D4" s="3"/>
      <c r="E4" s="3"/>
      <c r="F4" s="3"/>
      <c r="G4" s="3"/>
    </row>
    <row r="5" spans="1:15" s="4" customFormat="1" ht="1.5" hidden="1" customHeight="1" x14ac:dyDescent="0.2">
      <c r="A5" s="2"/>
      <c r="B5" s="2"/>
      <c r="C5" s="3"/>
      <c r="D5" s="3"/>
      <c r="E5" s="3"/>
      <c r="F5" s="3"/>
      <c r="G5" s="3"/>
    </row>
    <row r="6" spans="1:15" s="4" customFormat="1" ht="1.5" hidden="1" customHeight="1" x14ac:dyDescent="0.2">
      <c r="A6" s="2"/>
      <c r="B6" s="2"/>
      <c r="C6" s="3"/>
      <c r="D6" s="3"/>
      <c r="E6" s="3"/>
      <c r="F6" s="3"/>
      <c r="G6" s="3"/>
    </row>
    <row r="7" spans="1:15" s="4" customFormat="1" ht="1.5" hidden="1" customHeight="1" x14ac:dyDescent="0.2">
      <c r="A7" s="2"/>
      <c r="B7" s="2"/>
      <c r="C7" s="3"/>
      <c r="D7" s="3"/>
      <c r="E7" s="3"/>
      <c r="F7" s="3"/>
      <c r="G7" s="3"/>
    </row>
    <row r="8" spans="1:15" s="4" customFormat="1" ht="7.5" hidden="1" customHeight="1" x14ac:dyDescent="0.2">
      <c r="A8" s="2"/>
      <c r="B8" s="2"/>
      <c r="C8" s="3"/>
      <c r="D8" s="3"/>
      <c r="E8" s="3"/>
      <c r="F8" s="3"/>
      <c r="G8" s="3"/>
    </row>
    <row r="9" spans="1:15" s="4" customFormat="1" ht="27.75" customHeight="1" x14ac:dyDescent="0.25">
      <c r="A9" s="140" t="s">
        <v>99</v>
      </c>
      <c r="B9" s="142" t="s">
        <v>136</v>
      </c>
      <c r="C9" s="140" t="s">
        <v>137</v>
      </c>
      <c r="D9" s="140"/>
      <c r="E9" s="140"/>
      <c r="F9" s="140"/>
      <c r="G9" s="142" t="s">
        <v>138</v>
      </c>
      <c r="H9" s="140" t="s">
        <v>139</v>
      </c>
      <c r="I9" s="140"/>
      <c r="J9" s="140"/>
      <c r="K9" s="140"/>
      <c r="L9" s="5"/>
      <c r="M9" s="5"/>
    </row>
    <row r="10" spans="1:15" s="4" customFormat="1" ht="47.25" customHeight="1" x14ac:dyDescent="0.25">
      <c r="A10" s="140"/>
      <c r="B10" s="143"/>
      <c r="C10" s="109" t="s">
        <v>105</v>
      </c>
      <c r="D10" s="6" t="s">
        <v>101</v>
      </c>
      <c r="E10" s="108" t="s">
        <v>106</v>
      </c>
      <c r="F10" s="108" t="s">
        <v>107</v>
      </c>
      <c r="G10" s="143"/>
      <c r="H10" s="109" t="s">
        <v>105</v>
      </c>
      <c r="I10" s="6" t="s">
        <v>101</v>
      </c>
      <c r="J10" s="108" t="s">
        <v>106</v>
      </c>
      <c r="K10" s="108" t="s">
        <v>107</v>
      </c>
      <c r="L10" s="7"/>
      <c r="M10" s="7"/>
    </row>
    <row r="11" spans="1:15" s="11" customFormat="1" ht="15" x14ac:dyDescent="0.25">
      <c r="A11" s="87" t="s">
        <v>0</v>
      </c>
      <c r="B11" s="46">
        <v>12926.614000000001</v>
      </c>
      <c r="C11" s="9">
        <f>C12+C31+C42+C51+C59+C74+C81+C98</f>
        <v>32.788999999999994</v>
      </c>
      <c r="D11" s="9">
        <f>C11/B11*100</f>
        <v>0.25365497879026933</v>
      </c>
      <c r="E11" s="9">
        <v>200.9</v>
      </c>
      <c r="F11" s="10">
        <f>C11-E11</f>
        <v>-168.11100000000002</v>
      </c>
      <c r="G11" s="110">
        <v>7637.0104000000001</v>
      </c>
      <c r="H11" s="9">
        <f>H12+H31+H42+H51+H59+H74+H81+H98</f>
        <v>268.20800000000003</v>
      </c>
      <c r="I11" s="9">
        <f>H11/G11*100</f>
        <v>3.5119501735914884</v>
      </c>
      <c r="J11" s="9">
        <v>1231.4000000000001</v>
      </c>
      <c r="K11" s="10">
        <f>H11-J11</f>
        <v>-963.19200000000001</v>
      </c>
    </row>
    <row r="12" spans="1:15" s="11" customFormat="1" ht="15" x14ac:dyDescent="0.25">
      <c r="A12" s="68" t="s">
        <v>1</v>
      </c>
      <c r="B12" s="48">
        <v>696.70699999999999</v>
      </c>
      <c r="C12" s="13">
        <f>SUM(C13:C30)</f>
        <v>1.4160000000000001</v>
      </c>
      <c r="D12" s="13">
        <f t="shared" ref="D12:D75" si="0">C12/B12*100</f>
        <v>0.20324182188495307</v>
      </c>
      <c r="E12" s="13">
        <v>128.80000000000001</v>
      </c>
      <c r="F12" s="15">
        <f t="shared" ref="F12:F75" si="1">C12-E12</f>
        <v>-127.38400000000001</v>
      </c>
      <c r="G12" s="14">
        <v>1818.809</v>
      </c>
      <c r="H12" s="13">
        <f>SUM(H13:H30)</f>
        <v>6.93</v>
      </c>
      <c r="I12" s="13">
        <f t="shared" ref="I12:I75" si="2">H12/G12*100</f>
        <v>0.38101856764509079</v>
      </c>
      <c r="J12" s="13">
        <v>702.3</v>
      </c>
      <c r="K12" s="15">
        <f t="shared" ref="K12:K75" si="3">H12-J12</f>
        <v>-695.37</v>
      </c>
    </row>
    <row r="13" spans="1:15" s="20" customFormat="1" x14ac:dyDescent="0.2">
      <c r="A13" s="69" t="s">
        <v>2</v>
      </c>
      <c r="B13" s="83">
        <v>29.1</v>
      </c>
      <c r="C13" s="17">
        <v>1.1160000000000001</v>
      </c>
      <c r="D13" s="17">
        <f t="shared" si="0"/>
        <v>3.8350515463917523</v>
      </c>
      <c r="E13" s="17">
        <v>17.399999999999999</v>
      </c>
      <c r="F13" s="19">
        <f t="shared" si="1"/>
        <v>-16.283999999999999</v>
      </c>
      <c r="G13" s="18">
        <v>145</v>
      </c>
      <c r="H13" s="17">
        <v>4.63</v>
      </c>
      <c r="I13" s="17">
        <f t="shared" si="2"/>
        <v>3.193103448275862</v>
      </c>
      <c r="J13" s="17">
        <v>126.6</v>
      </c>
      <c r="K13" s="19">
        <f t="shared" si="3"/>
        <v>-121.97</v>
      </c>
      <c r="M13" s="21"/>
    </row>
    <row r="14" spans="1:15" s="22" customFormat="1" hidden="1" x14ac:dyDescent="0.2">
      <c r="A14" s="69" t="s">
        <v>3</v>
      </c>
      <c r="B14" s="83">
        <v>18.7</v>
      </c>
      <c r="C14" s="17">
        <v>0</v>
      </c>
      <c r="D14" s="17">
        <f t="shared" si="0"/>
        <v>0</v>
      </c>
      <c r="E14" s="17">
        <v>8.5</v>
      </c>
      <c r="F14" s="19">
        <f t="shared" si="1"/>
        <v>-8.5</v>
      </c>
      <c r="G14" s="18">
        <v>20.7</v>
      </c>
      <c r="H14" s="17">
        <v>0</v>
      </c>
      <c r="I14" s="17">
        <f t="shared" si="2"/>
        <v>0</v>
      </c>
      <c r="J14" s="17">
        <v>10.7</v>
      </c>
      <c r="K14" s="19">
        <f t="shared" si="3"/>
        <v>-10.7</v>
      </c>
      <c r="L14" s="20"/>
      <c r="M14" s="20"/>
    </row>
    <row r="15" spans="1:15" s="22" customFormat="1" hidden="1" x14ac:dyDescent="0.2">
      <c r="A15" s="69" t="s">
        <v>4</v>
      </c>
      <c r="B15" s="83">
        <v>21.81</v>
      </c>
      <c r="C15" s="17">
        <v>0</v>
      </c>
      <c r="D15" s="17">
        <f t="shared" si="0"/>
        <v>0</v>
      </c>
      <c r="E15" s="17"/>
      <c r="F15" s="19">
        <f t="shared" si="1"/>
        <v>0</v>
      </c>
      <c r="G15" s="18">
        <v>19.73</v>
      </c>
      <c r="H15" s="17">
        <v>0</v>
      </c>
      <c r="I15" s="17">
        <f>H15/G15*100</f>
        <v>0</v>
      </c>
      <c r="J15" s="17"/>
      <c r="K15" s="19">
        <f t="shared" si="3"/>
        <v>0</v>
      </c>
      <c r="L15" s="20"/>
      <c r="M15" s="20"/>
    </row>
    <row r="16" spans="1:15" s="22" customFormat="1" hidden="1" x14ac:dyDescent="0.2">
      <c r="A16" s="69" t="s">
        <v>5</v>
      </c>
      <c r="B16" s="83">
        <v>63.8</v>
      </c>
      <c r="C16" s="17">
        <v>0</v>
      </c>
      <c r="D16" s="17">
        <f t="shared" si="0"/>
        <v>0</v>
      </c>
      <c r="E16" s="17">
        <v>20.399999999999999</v>
      </c>
      <c r="F16" s="19">
        <f t="shared" si="1"/>
        <v>-20.399999999999999</v>
      </c>
      <c r="G16" s="18">
        <v>347.9</v>
      </c>
      <c r="H16" s="17">
        <v>0</v>
      </c>
      <c r="I16" s="17">
        <f t="shared" si="2"/>
        <v>0</v>
      </c>
      <c r="J16" s="17">
        <v>190.9</v>
      </c>
      <c r="K16" s="19">
        <f t="shared" si="3"/>
        <v>-190.9</v>
      </c>
      <c r="L16" s="20"/>
      <c r="M16" s="20"/>
    </row>
    <row r="17" spans="1:13" s="22" customFormat="1" hidden="1" x14ac:dyDescent="0.2">
      <c r="A17" s="69" t="s">
        <v>6</v>
      </c>
      <c r="B17" s="83">
        <v>12</v>
      </c>
      <c r="C17" s="17">
        <v>0</v>
      </c>
      <c r="D17" s="17">
        <f t="shared" si="0"/>
        <v>0</v>
      </c>
      <c r="E17" s="17"/>
      <c r="F17" s="19">
        <f t="shared" si="1"/>
        <v>0</v>
      </c>
      <c r="G17" s="18">
        <v>13.52</v>
      </c>
      <c r="H17" s="17">
        <v>0</v>
      </c>
      <c r="I17" s="17">
        <f t="shared" si="2"/>
        <v>0</v>
      </c>
      <c r="J17" s="17"/>
      <c r="K17" s="19">
        <f t="shared" si="3"/>
        <v>0</v>
      </c>
      <c r="L17" s="20"/>
      <c r="M17" s="20"/>
    </row>
    <row r="18" spans="1:13" s="22" customFormat="1" hidden="1" x14ac:dyDescent="0.2">
      <c r="A18" s="69" t="s">
        <v>7</v>
      </c>
      <c r="B18" s="83">
        <v>9.5</v>
      </c>
      <c r="C18" s="17">
        <v>0</v>
      </c>
      <c r="D18" s="17">
        <f t="shared" si="0"/>
        <v>0</v>
      </c>
      <c r="E18" s="17"/>
      <c r="F18" s="19">
        <f t="shared" si="1"/>
        <v>0</v>
      </c>
      <c r="G18" s="18">
        <v>11.8</v>
      </c>
      <c r="H18" s="17">
        <v>0</v>
      </c>
      <c r="I18" s="17">
        <f t="shared" si="2"/>
        <v>0</v>
      </c>
      <c r="J18" s="17">
        <v>0.1</v>
      </c>
      <c r="K18" s="19">
        <f>H18-J18</f>
        <v>-0.1</v>
      </c>
      <c r="L18" s="20"/>
      <c r="M18" s="20"/>
    </row>
    <row r="19" spans="1:13" s="22" customFormat="1" hidden="1" x14ac:dyDescent="0.2">
      <c r="A19" s="69" t="s">
        <v>8</v>
      </c>
      <c r="B19" s="83">
        <v>11.393000000000001</v>
      </c>
      <c r="C19" s="17">
        <v>0</v>
      </c>
      <c r="D19" s="17">
        <f t="shared" si="0"/>
        <v>0</v>
      </c>
      <c r="E19" s="17"/>
      <c r="F19" s="19">
        <f t="shared" si="1"/>
        <v>0</v>
      </c>
      <c r="G19" s="18">
        <v>6.6715</v>
      </c>
      <c r="H19" s="17">
        <v>0</v>
      </c>
      <c r="I19" s="17">
        <f t="shared" si="2"/>
        <v>0</v>
      </c>
      <c r="J19" s="17"/>
      <c r="K19" s="19">
        <f t="shared" si="3"/>
        <v>0</v>
      </c>
      <c r="L19" s="20"/>
      <c r="M19" s="20"/>
    </row>
    <row r="20" spans="1:13" s="22" customFormat="1" x14ac:dyDescent="0.2">
      <c r="A20" s="69" t="s">
        <v>9</v>
      </c>
      <c r="B20" s="83">
        <v>47</v>
      </c>
      <c r="C20" s="17">
        <v>0.3</v>
      </c>
      <c r="D20" s="17">
        <f t="shared" si="0"/>
        <v>0.63829787234042545</v>
      </c>
      <c r="E20" s="17">
        <v>56.2</v>
      </c>
      <c r="F20" s="19">
        <f t="shared" si="1"/>
        <v>-55.900000000000006</v>
      </c>
      <c r="G20" s="18">
        <v>220</v>
      </c>
      <c r="H20" s="17">
        <v>2.2999999999999998</v>
      </c>
      <c r="I20" s="17">
        <f t="shared" si="2"/>
        <v>1.0454545454545454</v>
      </c>
      <c r="J20" s="17">
        <v>224.3</v>
      </c>
      <c r="K20" s="19">
        <f t="shared" si="3"/>
        <v>-222</v>
      </c>
      <c r="L20" s="20"/>
      <c r="M20" s="20"/>
    </row>
    <row r="21" spans="1:13" s="22" customFormat="1" hidden="1" x14ac:dyDescent="0.2">
      <c r="A21" s="69" t="s">
        <v>10</v>
      </c>
      <c r="B21" s="83">
        <v>95.5</v>
      </c>
      <c r="C21" s="17">
        <v>0</v>
      </c>
      <c r="D21" s="17">
        <f t="shared" si="0"/>
        <v>0</v>
      </c>
      <c r="E21" s="17">
        <v>15.2</v>
      </c>
      <c r="F21" s="19">
        <f t="shared" si="1"/>
        <v>-15.2</v>
      </c>
      <c r="G21" s="18">
        <v>211.3</v>
      </c>
      <c r="H21" s="17">
        <v>0</v>
      </c>
      <c r="I21" s="17">
        <f t="shared" si="2"/>
        <v>0</v>
      </c>
      <c r="J21" s="17">
        <v>41.5</v>
      </c>
      <c r="K21" s="19">
        <f t="shared" si="3"/>
        <v>-41.5</v>
      </c>
      <c r="L21" s="20"/>
      <c r="M21" s="20"/>
    </row>
    <row r="22" spans="1:13" s="22" customFormat="1" hidden="1" x14ac:dyDescent="0.2">
      <c r="A22" s="69" t="s">
        <v>11</v>
      </c>
      <c r="B22" s="83">
        <v>10.063000000000001</v>
      </c>
      <c r="C22" s="17">
        <v>0</v>
      </c>
      <c r="D22" s="17">
        <f t="shared" si="0"/>
        <v>0</v>
      </c>
      <c r="E22" s="17"/>
      <c r="F22" s="19">
        <f t="shared" si="1"/>
        <v>0</v>
      </c>
      <c r="G22" s="18">
        <v>41.9435</v>
      </c>
      <c r="H22" s="17">
        <v>0</v>
      </c>
      <c r="I22" s="17">
        <f t="shared" si="2"/>
        <v>0</v>
      </c>
      <c r="J22" s="17"/>
      <c r="K22" s="19">
        <f t="shared" si="3"/>
        <v>0</v>
      </c>
      <c r="L22" s="20"/>
      <c r="M22" s="20"/>
    </row>
    <row r="23" spans="1:13" s="22" customFormat="1" hidden="1" x14ac:dyDescent="0.2">
      <c r="A23" s="69" t="s">
        <v>12</v>
      </c>
      <c r="B23" s="83">
        <v>53.15</v>
      </c>
      <c r="C23" s="17">
        <v>0</v>
      </c>
      <c r="D23" s="17">
        <f t="shared" si="0"/>
        <v>0</v>
      </c>
      <c r="E23" s="17"/>
      <c r="F23" s="19">
        <f t="shared" si="1"/>
        <v>0</v>
      </c>
      <c r="G23" s="18">
        <v>180.7</v>
      </c>
      <c r="H23" s="17">
        <v>0</v>
      </c>
      <c r="I23" s="17">
        <f t="shared" si="2"/>
        <v>0</v>
      </c>
      <c r="J23" s="17">
        <v>74.599999999999994</v>
      </c>
      <c r="K23" s="19">
        <f t="shared" si="3"/>
        <v>-74.599999999999994</v>
      </c>
      <c r="L23" s="20"/>
      <c r="M23" s="20"/>
    </row>
    <row r="24" spans="1:13" s="22" customFormat="1" hidden="1" x14ac:dyDescent="0.2">
      <c r="A24" s="69" t="s">
        <v>13</v>
      </c>
      <c r="B24" s="83">
        <v>53.8</v>
      </c>
      <c r="C24" s="17">
        <v>0</v>
      </c>
      <c r="D24" s="17">
        <f t="shared" si="0"/>
        <v>0</v>
      </c>
      <c r="E24" s="17"/>
      <c r="F24" s="19">
        <f t="shared" si="1"/>
        <v>0</v>
      </c>
      <c r="G24" s="18">
        <v>146</v>
      </c>
      <c r="H24" s="17">
        <v>0</v>
      </c>
      <c r="I24" s="17">
        <f t="shared" si="2"/>
        <v>0</v>
      </c>
      <c r="J24" s="17">
        <v>8.1999999999999993</v>
      </c>
      <c r="K24" s="19">
        <f t="shared" si="3"/>
        <v>-8.1999999999999993</v>
      </c>
      <c r="L24" s="20"/>
      <c r="M24" s="20"/>
    </row>
    <row r="25" spans="1:13" s="22" customFormat="1" hidden="1" x14ac:dyDescent="0.2">
      <c r="A25" s="69" t="s">
        <v>14</v>
      </c>
      <c r="B25" s="83">
        <v>17.3</v>
      </c>
      <c r="C25" s="17">
        <v>0</v>
      </c>
      <c r="D25" s="17">
        <f t="shared" si="0"/>
        <v>0</v>
      </c>
      <c r="E25" s="17">
        <v>0.2</v>
      </c>
      <c r="F25" s="19">
        <f t="shared" si="1"/>
        <v>-0.2</v>
      </c>
      <c r="G25" s="18">
        <v>12.2</v>
      </c>
      <c r="H25" s="17">
        <v>0</v>
      </c>
      <c r="I25" s="17">
        <f t="shared" si="2"/>
        <v>0</v>
      </c>
      <c r="J25" s="17">
        <v>0.7</v>
      </c>
      <c r="K25" s="19">
        <f t="shared" si="3"/>
        <v>-0.7</v>
      </c>
      <c r="L25" s="20"/>
      <c r="M25" s="20"/>
    </row>
    <row r="26" spans="1:13" s="22" customFormat="1" hidden="1" x14ac:dyDescent="0.2">
      <c r="A26" s="69" t="s">
        <v>15</v>
      </c>
      <c r="B26" s="83">
        <v>132.89099999999999</v>
      </c>
      <c r="C26" s="17">
        <v>0</v>
      </c>
      <c r="D26" s="17">
        <f t="shared" si="0"/>
        <v>0</v>
      </c>
      <c r="E26" s="17">
        <v>6.6</v>
      </c>
      <c r="F26" s="19">
        <f t="shared" si="1"/>
        <v>-6.6</v>
      </c>
      <c r="G26" s="18">
        <v>277.29399999999998</v>
      </c>
      <c r="H26" s="17">
        <v>0</v>
      </c>
      <c r="I26" s="17">
        <f t="shared" si="2"/>
        <v>0</v>
      </c>
      <c r="J26" s="17">
        <v>16.3</v>
      </c>
      <c r="K26" s="19">
        <f t="shared" si="3"/>
        <v>-16.3</v>
      </c>
      <c r="L26" s="20"/>
      <c r="M26" s="20"/>
    </row>
    <row r="27" spans="1:13" s="22" customFormat="1" hidden="1" x14ac:dyDescent="0.2">
      <c r="A27" s="69" t="s">
        <v>16</v>
      </c>
      <c r="B27" s="83">
        <v>14.2</v>
      </c>
      <c r="C27" s="17">
        <v>0</v>
      </c>
      <c r="D27" s="17">
        <f t="shared" si="0"/>
        <v>0</v>
      </c>
      <c r="E27" s="17"/>
      <c r="F27" s="19">
        <f t="shared" si="1"/>
        <v>0</v>
      </c>
      <c r="G27" s="18">
        <v>2.75</v>
      </c>
      <c r="H27" s="17">
        <v>0</v>
      </c>
      <c r="I27" s="17">
        <f t="shared" si="2"/>
        <v>0</v>
      </c>
      <c r="J27" s="17"/>
      <c r="K27" s="19">
        <f t="shared" si="3"/>
        <v>0</v>
      </c>
      <c r="L27" s="20"/>
      <c r="M27" s="20"/>
    </row>
    <row r="28" spans="1:13" s="22" customFormat="1" hidden="1" x14ac:dyDescent="0.2">
      <c r="A28" s="69" t="s">
        <v>17</v>
      </c>
      <c r="B28" s="83">
        <v>96</v>
      </c>
      <c r="C28" s="17">
        <v>0</v>
      </c>
      <c r="D28" s="17">
        <f t="shared" si="0"/>
        <v>0</v>
      </c>
      <c r="E28" s="17">
        <v>4.3</v>
      </c>
      <c r="F28" s="19">
        <f t="shared" si="1"/>
        <v>-4.3</v>
      </c>
      <c r="G28" s="18">
        <v>145</v>
      </c>
      <c r="H28" s="17">
        <v>0</v>
      </c>
      <c r="I28" s="17">
        <f>H28/G28*100</f>
        <v>0</v>
      </c>
      <c r="J28" s="17">
        <v>8.4</v>
      </c>
      <c r="K28" s="19">
        <f t="shared" si="3"/>
        <v>-8.4</v>
      </c>
      <c r="L28" s="20"/>
      <c r="M28" s="20"/>
    </row>
    <row r="29" spans="1:13" s="22" customFormat="1" hidden="1" x14ac:dyDescent="0.2">
      <c r="A29" s="69" t="s">
        <v>18</v>
      </c>
      <c r="B29" s="83">
        <v>10.5</v>
      </c>
      <c r="C29" s="17">
        <v>0</v>
      </c>
      <c r="D29" s="17">
        <f t="shared" si="0"/>
        <v>0</v>
      </c>
      <c r="E29" s="17"/>
      <c r="F29" s="19">
        <f t="shared" si="1"/>
        <v>0</v>
      </c>
      <c r="G29" s="18">
        <v>16.3</v>
      </c>
      <c r="H29" s="17">
        <v>0</v>
      </c>
      <c r="I29" s="17">
        <f t="shared" si="2"/>
        <v>0</v>
      </c>
      <c r="J29" s="17"/>
      <c r="K29" s="19">
        <f t="shared" si="3"/>
        <v>0</v>
      </c>
      <c r="L29" s="20"/>
      <c r="M29" s="20"/>
    </row>
    <row r="30" spans="1:13" s="22" customFormat="1" hidden="1" x14ac:dyDescent="0.2">
      <c r="A30" s="69" t="s">
        <v>112</v>
      </c>
      <c r="B30" s="83"/>
      <c r="C30" s="17">
        <v>0</v>
      </c>
      <c r="D30" s="17" t="e">
        <f t="shared" si="0"/>
        <v>#DIV/0!</v>
      </c>
      <c r="E30" s="17"/>
      <c r="F30" s="19">
        <f t="shared" si="1"/>
        <v>0</v>
      </c>
      <c r="G30" s="18"/>
      <c r="H30" s="17">
        <v>0</v>
      </c>
      <c r="I30" s="17" t="e">
        <f t="shared" si="2"/>
        <v>#DIV/0!</v>
      </c>
      <c r="J30" s="17"/>
      <c r="K30" s="19">
        <f t="shared" si="3"/>
        <v>0</v>
      </c>
      <c r="L30" s="20"/>
      <c r="M30" s="20"/>
    </row>
    <row r="31" spans="1:13" s="23" customFormat="1" ht="15" x14ac:dyDescent="0.25">
      <c r="A31" s="68" t="s">
        <v>19</v>
      </c>
      <c r="B31" s="48">
        <v>79.417000000000002</v>
      </c>
      <c r="C31" s="13">
        <f>SUM(C32:C41)-C35</f>
        <v>0.2</v>
      </c>
      <c r="D31" s="13">
        <f t="shared" si="0"/>
        <v>0.25183524937985569</v>
      </c>
      <c r="E31" s="13">
        <v>1.2</v>
      </c>
      <c r="F31" s="15">
        <f t="shared" si="1"/>
        <v>-1</v>
      </c>
      <c r="G31" s="14">
        <v>131.083</v>
      </c>
      <c r="H31" s="13">
        <f>SUM(H32:H41)-H35</f>
        <v>0</v>
      </c>
      <c r="I31" s="13">
        <f t="shared" si="2"/>
        <v>0</v>
      </c>
      <c r="J31" s="13">
        <v>1.6</v>
      </c>
      <c r="K31" s="15">
        <f t="shared" si="3"/>
        <v>-1.6</v>
      </c>
      <c r="L31" s="11"/>
      <c r="M31" s="11"/>
    </row>
    <row r="32" spans="1:13" s="22" customFormat="1" hidden="1" x14ac:dyDescent="0.2">
      <c r="A32" s="69" t="s">
        <v>20</v>
      </c>
      <c r="B32" s="83"/>
      <c r="C32" s="17">
        <v>0</v>
      </c>
      <c r="D32" s="17" t="e">
        <f t="shared" si="0"/>
        <v>#DIV/0!</v>
      </c>
      <c r="E32" s="17"/>
      <c r="F32" s="19">
        <f t="shared" si="1"/>
        <v>0</v>
      </c>
      <c r="G32" s="18"/>
      <c r="H32" s="17">
        <v>0</v>
      </c>
      <c r="I32" s="17" t="e">
        <f t="shared" si="2"/>
        <v>#DIV/0!</v>
      </c>
      <c r="J32" s="17"/>
      <c r="K32" s="19">
        <f t="shared" si="3"/>
        <v>0</v>
      </c>
      <c r="L32" s="20"/>
      <c r="M32" s="20"/>
    </row>
    <row r="33" spans="1:13" s="22" customFormat="1" hidden="1" x14ac:dyDescent="0.2">
      <c r="A33" s="69" t="s">
        <v>21</v>
      </c>
      <c r="B33" s="83"/>
      <c r="C33" s="17">
        <v>0</v>
      </c>
      <c r="D33" s="17" t="e">
        <f t="shared" si="0"/>
        <v>#DIV/0!</v>
      </c>
      <c r="E33" s="17"/>
      <c r="F33" s="19">
        <f t="shared" si="1"/>
        <v>0</v>
      </c>
      <c r="G33" s="18"/>
      <c r="H33" s="17">
        <v>0</v>
      </c>
      <c r="I33" s="17" t="e">
        <f t="shared" si="2"/>
        <v>#DIV/0!</v>
      </c>
      <c r="J33" s="17"/>
      <c r="K33" s="19">
        <f t="shared" si="3"/>
        <v>0</v>
      </c>
      <c r="L33" s="20"/>
      <c r="M33" s="20"/>
    </row>
    <row r="34" spans="1:13" s="22" customFormat="1" hidden="1" x14ac:dyDescent="0.2">
      <c r="A34" s="69" t="s">
        <v>22</v>
      </c>
      <c r="B34" s="83">
        <v>1.1000000000000001</v>
      </c>
      <c r="C34" s="17">
        <v>0</v>
      </c>
      <c r="D34" s="17">
        <f t="shared" si="0"/>
        <v>0</v>
      </c>
      <c r="E34" s="17"/>
      <c r="F34" s="19">
        <f t="shared" si="1"/>
        <v>0</v>
      </c>
      <c r="G34" s="18">
        <v>0.8</v>
      </c>
      <c r="H34" s="17">
        <v>0</v>
      </c>
      <c r="I34" s="17">
        <f t="shared" si="2"/>
        <v>0</v>
      </c>
      <c r="J34" s="17"/>
      <c r="K34" s="19">
        <f t="shared" si="3"/>
        <v>0</v>
      </c>
      <c r="L34" s="20"/>
      <c r="M34" s="20"/>
    </row>
    <row r="35" spans="1:13" s="22" customFormat="1" hidden="1" x14ac:dyDescent="0.2">
      <c r="A35" s="69" t="s">
        <v>23</v>
      </c>
      <c r="B35" s="83"/>
      <c r="C35" s="17">
        <v>0</v>
      </c>
      <c r="D35" s="17" t="e">
        <f t="shared" si="0"/>
        <v>#DIV/0!</v>
      </c>
      <c r="E35" s="17"/>
      <c r="F35" s="19">
        <f t="shared" si="1"/>
        <v>0</v>
      </c>
      <c r="G35" s="18"/>
      <c r="H35" s="17">
        <v>0</v>
      </c>
      <c r="I35" s="17" t="e">
        <f t="shared" si="2"/>
        <v>#DIV/0!</v>
      </c>
      <c r="J35" s="17"/>
      <c r="K35" s="19">
        <f t="shared" si="3"/>
        <v>0</v>
      </c>
      <c r="L35" s="20"/>
      <c r="M35" s="20"/>
    </row>
    <row r="36" spans="1:13" s="22" customFormat="1" hidden="1" x14ac:dyDescent="0.2">
      <c r="A36" s="69" t="s">
        <v>24</v>
      </c>
      <c r="B36" s="83">
        <v>16.600000000000001</v>
      </c>
      <c r="C36" s="17">
        <v>0</v>
      </c>
      <c r="D36" s="17">
        <f t="shared" si="0"/>
        <v>0</v>
      </c>
      <c r="E36" s="17"/>
      <c r="F36" s="19">
        <f t="shared" si="1"/>
        <v>0</v>
      </c>
      <c r="G36" s="18">
        <v>70.7</v>
      </c>
      <c r="H36" s="17">
        <v>0</v>
      </c>
      <c r="I36" s="17">
        <f t="shared" si="2"/>
        <v>0</v>
      </c>
      <c r="J36" s="17"/>
      <c r="K36" s="19">
        <f t="shared" si="3"/>
        <v>0</v>
      </c>
      <c r="L36" s="20"/>
      <c r="M36" s="20"/>
    </row>
    <row r="37" spans="1:13" s="22" customFormat="1" x14ac:dyDescent="0.2">
      <c r="A37" s="69" t="s">
        <v>25</v>
      </c>
      <c r="B37" s="83">
        <v>42.650000000000006</v>
      </c>
      <c r="C37" s="17">
        <v>0.2</v>
      </c>
      <c r="D37" s="17">
        <f t="shared" si="0"/>
        <v>0.46893317702227427</v>
      </c>
      <c r="E37" s="17">
        <v>1.2</v>
      </c>
      <c r="F37" s="19">
        <f t="shared" si="1"/>
        <v>-1</v>
      </c>
      <c r="G37" s="18">
        <v>27.1</v>
      </c>
      <c r="H37" s="17"/>
      <c r="I37" s="17">
        <f t="shared" si="2"/>
        <v>0</v>
      </c>
      <c r="J37" s="17">
        <v>1.6</v>
      </c>
      <c r="K37" s="19">
        <f t="shared" si="3"/>
        <v>-1.6</v>
      </c>
      <c r="L37" s="20"/>
      <c r="M37" s="20"/>
    </row>
    <row r="38" spans="1:13" s="22" customFormat="1" hidden="1" x14ac:dyDescent="0.2">
      <c r="A38" s="69" t="s">
        <v>26</v>
      </c>
      <c r="B38" s="83">
        <v>7.1970000000000001</v>
      </c>
      <c r="C38" s="17">
        <v>0</v>
      </c>
      <c r="D38" s="17">
        <f t="shared" si="0"/>
        <v>0</v>
      </c>
      <c r="E38" s="17"/>
      <c r="F38" s="19">
        <f t="shared" si="1"/>
        <v>0</v>
      </c>
      <c r="G38" s="18">
        <v>22.472999999999999</v>
      </c>
      <c r="H38" s="17">
        <v>0</v>
      </c>
      <c r="I38" s="17">
        <f t="shared" si="2"/>
        <v>0</v>
      </c>
      <c r="J38" s="17"/>
      <c r="K38" s="19">
        <f t="shared" si="3"/>
        <v>0</v>
      </c>
      <c r="L38" s="20"/>
      <c r="M38" s="20"/>
    </row>
    <row r="39" spans="1:13" s="22" customFormat="1" hidden="1" x14ac:dyDescent="0.2">
      <c r="A39" s="69" t="s">
        <v>27</v>
      </c>
      <c r="B39" s="83"/>
      <c r="C39" s="17">
        <v>0</v>
      </c>
      <c r="D39" s="17" t="e">
        <f t="shared" si="0"/>
        <v>#DIV/0!</v>
      </c>
      <c r="E39" s="17"/>
      <c r="F39" s="19">
        <f t="shared" si="1"/>
        <v>0</v>
      </c>
      <c r="G39" s="18"/>
      <c r="H39" s="17">
        <v>0</v>
      </c>
      <c r="I39" s="17" t="e">
        <f t="shared" si="2"/>
        <v>#DIV/0!</v>
      </c>
      <c r="J39" s="17"/>
      <c r="K39" s="19">
        <f t="shared" si="3"/>
        <v>0</v>
      </c>
      <c r="L39" s="20"/>
      <c r="M39" s="20"/>
    </row>
    <row r="40" spans="1:13" s="22" customFormat="1" hidden="1" x14ac:dyDescent="0.2">
      <c r="A40" s="69" t="s">
        <v>28</v>
      </c>
      <c r="B40" s="83">
        <v>2.57</v>
      </c>
      <c r="C40" s="17">
        <v>0</v>
      </c>
      <c r="D40" s="17">
        <f t="shared" si="0"/>
        <v>0</v>
      </c>
      <c r="E40" s="17"/>
      <c r="F40" s="19">
        <f t="shared" si="1"/>
        <v>0</v>
      </c>
      <c r="G40" s="18">
        <v>3.11</v>
      </c>
      <c r="H40" s="17">
        <v>0</v>
      </c>
      <c r="I40" s="17">
        <f t="shared" si="2"/>
        <v>0</v>
      </c>
      <c r="J40" s="17"/>
      <c r="K40" s="19">
        <f t="shared" si="3"/>
        <v>0</v>
      </c>
      <c r="L40" s="20"/>
      <c r="M40" s="20"/>
    </row>
    <row r="41" spans="1:13" s="22" customFormat="1" hidden="1" x14ac:dyDescent="0.2">
      <c r="A41" s="69" t="s">
        <v>29</v>
      </c>
      <c r="B41" s="83">
        <v>9.3000000000000007</v>
      </c>
      <c r="C41" s="17">
        <v>0</v>
      </c>
      <c r="D41" s="17">
        <f t="shared" si="0"/>
        <v>0</v>
      </c>
      <c r="E41" s="17"/>
      <c r="F41" s="19">
        <f t="shared" si="1"/>
        <v>0</v>
      </c>
      <c r="G41" s="18">
        <v>6.9</v>
      </c>
      <c r="H41" s="17">
        <v>0</v>
      </c>
      <c r="I41" s="17">
        <f t="shared" si="2"/>
        <v>0</v>
      </c>
      <c r="J41" s="17"/>
      <c r="K41" s="19">
        <f t="shared" si="3"/>
        <v>0</v>
      </c>
      <c r="L41" s="20"/>
      <c r="M41" s="20"/>
    </row>
    <row r="42" spans="1:13" s="23" customFormat="1" ht="15" x14ac:dyDescent="0.25">
      <c r="A42" s="68" t="s">
        <v>30</v>
      </c>
      <c r="B42" s="48">
        <v>169.608</v>
      </c>
      <c r="C42" s="13">
        <f>SUM(C43:C50)</f>
        <v>6.718</v>
      </c>
      <c r="D42" s="13">
        <f t="shared" si="0"/>
        <v>3.9608980708457149</v>
      </c>
      <c r="E42" s="13">
        <v>25.7</v>
      </c>
      <c r="F42" s="15">
        <f t="shared" si="1"/>
        <v>-18.981999999999999</v>
      </c>
      <c r="G42" s="14">
        <v>843.83799999999997</v>
      </c>
      <c r="H42" s="13">
        <f>SUM(H43:H50)</f>
        <v>199.87</v>
      </c>
      <c r="I42" s="13">
        <f t="shared" si="2"/>
        <v>23.685825952374749</v>
      </c>
      <c r="J42" s="13">
        <v>451.9</v>
      </c>
      <c r="K42" s="15">
        <f t="shared" si="3"/>
        <v>-252.02999999999997</v>
      </c>
      <c r="L42" s="11"/>
      <c r="M42" s="11"/>
    </row>
    <row r="43" spans="1:13" s="22" customFormat="1" hidden="1" x14ac:dyDescent="0.2">
      <c r="A43" s="69" t="s">
        <v>31</v>
      </c>
      <c r="B43" s="83"/>
      <c r="C43" s="17"/>
      <c r="D43" s="112" t="e">
        <f t="shared" si="0"/>
        <v>#DIV/0!</v>
      </c>
      <c r="E43" s="17"/>
      <c r="F43" s="19">
        <f t="shared" si="1"/>
        <v>0</v>
      </c>
      <c r="G43" s="18"/>
      <c r="H43" s="17"/>
      <c r="I43" s="112" t="e">
        <f t="shared" si="2"/>
        <v>#DIV/0!</v>
      </c>
      <c r="J43" s="17"/>
      <c r="K43" s="19">
        <f t="shared" si="3"/>
        <v>0</v>
      </c>
      <c r="L43" s="20"/>
      <c r="M43" s="20"/>
    </row>
    <row r="44" spans="1:13" x14ac:dyDescent="0.2">
      <c r="A44" s="69" t="s">
        <v>32</v>
      </c>
      <c r="B44" s="83">
        <v>1.9</v>
      </c>
      <c r="C44" s="17"/>
      <c r="D44" s="17">
        <f t="shared" si="0"/>
        <v>0</v>
      </c>
      <c r="E44" s="17">
        <v>1.1000000000000001</v>
      </c>
      <c r="F44" s="19">
        <f t="shared" si="1"/>
        <v>-1.1000000000000001</v>
      </c>
      <c r="G44" s="18">
        <v>38</v>
      </c>
      <c r="H44" s="17">
        <v>15</v>
      </c>
      <c r="I44" s="17">
        <f t="shared" si="2"/>
        <v>39.473684210526315</v>
      </c>
      <c r="J44" s="17">
        <v>30</v>
      </c>
      <c r="K44" s="19">
        <f t="shared" si="3"/>
        <v>-15</v>
      </c>
    </row>
    <row r="45" spans="1:13" s="22" customFormat="1" x14ac:dyDescent="0.2">
      <c r="A45" s="69" t="s">
        <v>33</v>
      </c>
      <c r="B45" s="83">
        <v>6.6079999999999997</v>
      </c>
      <c r="C45" s="17">
        <v>4.7080000000000002</v>
      </c>
      <c r="D45" s="17">
        <f t="shared" si="0"/>
        <v>71.246973365617436</v>
      </c>
      <c r="E45" s="17">
        <v>4</v>
      </c>
      <c r="F45" s="19">
        <f t="shared" si="1"/>
        <v>0.70800000000000018</v>
      </c>
      <c r="G45" s="18">
        <v>53.037999999999997</v>
      </c>
      <c r="H45" s="17">
        <v>59.73</v>
      </c>
      <c r="I45" s="17">
        <f t="shared" si="2"/>
        <v>112.61736867906029</v>
      </c>
      <c r="J45" s="17">
        <v>57</v>
      </c>
      <c r="K45" s="19">
        <f t="shared" si="3"/>
        <v>2.7299999999999969</v>
      </c>
      <c r="L45" s="20"/>
      <c r="M45" s="20"/>
    </row>
    <row r="46" spans="1:13" s="22" customFormat="1" x14ac:dyDescent="0.2">
      <c r="A46" s="69" t="s">
        <v>34</v>
      </c>
      <c r="B46" s="83">
        <v>2.2000000000000002</v>
      </c>
      <c r="C46" s="17">
        <v>1.5</v>
      </c>
      <c r="D46" s="17">
        <f t="shared" si="0"/>
        <v>68.181818181818173</v>
      </c>
      <c r="E46" s="17">
        <v>2.2000000000000002</v>
      </c>
      <c r="F46" s="19">
        <f t="shared" si="1"/>
        <v>-0.70000000000000018</v>
      </c>
      <c r="G46" s="18">
        <v>30.6</v>
      </c>
      <c r="H46" s="17">
        <v>33.700000000000003</v>
      </c>
      <c r="I46" s="17">
        <f t="shared" si="2"/>
        <v>110.13071895424838</v>
      </c>
      <c r="J46" s="17">
        <v>34.5</v>
      </c>
      <c r="K46" s="19">
        <f t="shared" si="3"/>
        <v>-0.79999999999999716</v>
      </c>
      <c r="L46" s="20"/>
      <c r="M46" s="20"/>
    </row>
    <row r="47" spans="1:13" x14ac:dyDescent="0.2">
      <c r="A47" s="69" t="s">
        <v>35</v>
      </c>
      <c r="B47" s="83">
        <v>0.9</v>
      </c>
      <c r="C47" s="17">
        <v>0.01</v>
      </c>
      <c r="D47" s="17">
        <f t="shared" si="0"/>
        <v>1.1111111111111112</v>
      </c>
      <c r="E47" s="17">
        <v>0.2</v>
      </c>
      <c r="F47" s="19">
        <f t="shared" si="1"/>
        <v>-0.19</v>
      </c>
      <c r="G47" s="18">
        <v>7.2</v>
      </c>
      <c r="H47" s="17">
        <v>0.14000000000000001</v>
      </c>
      <c r="I47" s="17">
        <f t="shared" si="2"/>
        <v>1.9444444444444444</v>
      </c>
      <c r="J47" s="17">
        <v>1.2</v>
      </c>
      <c r="K47" s="19">
        <f t="shared" si="3"/>
        <v>-1.06</v>
      </c>
    </row>
    <row r="48" spans="1:13" hidden="1" x14ac:dyDescent="0.2">
      <c r="A48" s="69" t="s">
        <v>36</v>
      </c>
      <c r="B48" s="83">
        <v>140</v>
      </c>
      <c r="C48" s="17"/>
      <c r="D48" s="17">
        <f t="shared" si="0"/>
        <v>0</v>
      </c>
      <c r="E48" s="17">
        <v>10.8</v>
      </c>
      <c r="F48" s="19">
        <f t="shared" si="1"/>
        <v>-10.8</v>
      </c>
      <c r="G48" s="18">
        <v>305</v>
      </c>
      <c r="H48" s="17"/>
      <c r="I48" s="17">
        <f t="shared" si="2"/>
        <v>0</v>
      </c>
      <c r="J48" s="17">
        <v>51.6</v>
      </c>
      <c r="K48" s="19">
        <f t="shared" si="3"/>
        <v>-51.6</v>
      </c>
    </row>
    <row r="49" spans="1:13" x14ac:dyDescent="0.2">
      <c r="A49" s="69" t="s">
        <v>37</v>
      </c>
      <c r="B49" s="83">
        <v>18</v>
      </c>
      <c r="C49" s="17">
        <v>0.5</v>
      </c>
      <c r="D49" s="17">
        <f t="shared" si="0"/>
        <v>2.7777777777777777</v>
      </c>
      <c r="E49" s="17">
        <v>7.4</v>
      </c>
      <c r="F49" s="19">
        <f t="shared" si="1"/>
        <v>-6.9</v>
      </c>
      <c r="G49" s="18">
        <v>410</v>
      </c>
      <c r="H49" s="17">
        <v>91.3</v>
      </c>
      <c r="I49" s="17">
        <f t="shared" si="2"/>
        <v>22.26829268292683</v>
      </c>
      <c r="J49" s="17">
        <v>277.60000000000002</v>
      </c>
      <c r="K49" s="19">
        <f t="shared" si="3"/>
        <v>-186.3</v>
      </c>
    </row>
    <row r="50" spans="1:13" ht="14.25" hidden="1" customHeight="1" x14ac:dyDescent="0.2">
      <c r="A50" s="69" t="s">
        <v>38</v>
      </c>
      <c r="B50" s="83"/>
      <c r="C50" s="17"/>
      <c r="D50" s="17" t="e">
        <f t="shared" si="0"/>
        <v>#DIV/0!</v>
      </c>
      <c r="E50" s="17"/>
      <c r="F50" s="19">
        <f t="shared" si="1"/>
        <v>0</v>
      </c>
      <c r="G50" s="18"/>
      <c r="H50" s="17"/>
      <c r="I50" s="17" t="e">
        <f t="shared" si="2"/>
        <v>#DIV/0!</v>
      </c>
      <c r="J50" s="17"/>
      <c r="K50" s="19">
        <f t="shared" si="3"/>
        <v>0</v>
      </c>
    </row>
    <row r="51" spans="1:13" s="23" customFormat="1" ht="15" x14ac:dyDescent="0.25">
      <c r="A51" s="68" t="s">
        <v>39</v>
      </c>
      <c r="B51" s="48">
        <v>5.508</v>
      </c>
      <c r="C51" s="13">
        <f>SUM(C52:C58)</f>
        <v>1.1000000000000001</v>
      </c>
      <c r="D51" s="13">
        <f t="shared" si="0"/>
        <v>19.970951343500364</v>
      </c>
      <c r="E51" s="13">
        <v>2.4</v>
      </c>
      <c r="F51" s="15">
        <f t="shared" si="1"/>
        <v>-1.2999999999999998</v>
      </c>
      <c r="G51" s="14">
        <v>77.84899999999999</v>
      </c>
      <c r="H51" s="13">
        <f>SUM(H52:H58)</f>
        <v>35.933999999999997</v>
      </c>
      <c r="I51" s="13">
        <f t="shared" si="2"/>
        <v>46.158589063443337</v>
      </c>
      <c r="J51" s="13">
        <v>37.799999999999997</v>
      </c>
      <c r="K51" s="15">
        <f t="shared" si="3"/>
        <v>-1.8659999999999997</v>
      </c>
      <c r="L51" s="11"/>
      <c r="M51" s="11"/>
    </row>
    <row r="52" spans="1:13" x14ac:dyDescent="0.2">
      <c r="A52" s="69" t="s">
        <v>40</v>
      </c>
      <c r="B52" s="83">
        <v>2.5</v>
      </c>
      <c r="C52" s="17">
        <v>1</v>
      </c>
      <c r="D52" s="17">
        <f t="shared" si="0"/>
        <v>40</v>
      </c>
      <c r="E52" s="17">
        <v>1.3</v>
      </c>
      <c r="F52" s="19">
        <f t="shared" si="1"/>
        <v>-0.30000000000000004</v>
      </c>
      <c r="G52" s="18">
        <v>11.1</v>
      </c>
      <c r="H52" s="17">
        <v>11.3</v>
      </c>
      <c r="I52" s="17">
        <f t="shared" si="2"/>
        <v>101.8018018018018</v>
      </c>
      <c r="J52" s="17">
        <v>7.6</v>
      </c>
      <c r="K52" s="19">
        <f t="shared" si="3"/>
        <v>3.7000000000000011</v>
      </c>
    </row>
    <row r="53" spans="1:13" x14ac:dyDescent="0.2">
      <c r="A53" s="69" t="s">
        <v>41</v>
      </c>
      <c r="B53" s="83"/>
      <c r="C53" s="17"/>
      <c r="D53" s="112" t="e">
        <f t="shared" si="0"/>
        <v>#DIV/0!</v>
      </c>
      <c r="E53" s="17"/>
      <c r="F53" s="19">
        <f t="shared" si="1"/>
        <v>0</v>
      </c>
      <c r="G53" s="18">
        <v>0.37</v>
      </c>
      <c r="H53" s="17">
        <v>0.53</v>
      </c>
      <c r="I53" s="17">
        <f t="shared" si="2"/>
        <v>143.24324324324326</v>
      </c>
      <c r="J53" s="17"/>
      <c r="K53" s="19">
        <f t="shared" si="3"/>
        <v>0.53</v>
      </c>
    </row>
    <row r="54" spans="1:13" x14ac:dyDescent="0.2">
      <c r="A54" s="69" t="s">
        <v>42</v>
      </c>
      <c r="B54" s="83"/>
      <c r="C54" s="17"/>
      <c r="D54" s="112" t="e">
        <f t="shared" si="0"/>
        <v>#DIV/0!</v>
      </c>
      <c r="E54" s="17"/>
      <c r="F54" s="19">
        <f t="shared" si="1"/>
        <v>0</v>
      </c>
      <c r="G54" s="18">
        <v>8.5</v>
      </c>
      <c r="H54" s="17">
        <v>2.7</v>
      </c>
      <c r="I54" s="17">
        <f t="shared" si="2"/>
        <v>31.764705882352946</v>
      </c>
      <c r="J54" s="17">
        <v>5.7</v>
      </c>
      <c r="K54" s="19">
        <f t="shared" si="3"/>
        <v>-3</v>
      </c>
    </row>
    <row r="55" spans="1:13" s="22" customFormat="1" x14ac:dyDescent="0.2">
      <c r="A55" s="69" t="s">
        <v>43</v>
      </c>
      <c r="B55" s="83">
        <v>1.1080000000000001</v>
      </c>
      <c r="C55" s="17"/>
      <c r="D55" s="17">
        <f t="shared" si="0"/>
        <v>0</v>
      </c>
      <c r="E55" s="17"/>
      <c r="F55" s="19">
        <f t="shared" si="1"/>
        <v>0</v>
      </c>
      <c r="G55" s="18">
        <v>7.7789999999999999</v>
      </c>
      <c r="H55" s="17">
        <v>2.2349999999999999</v>
      </c>
      <c r="I55" s="17">
        <f t="shared" si="2"/>
        <v>28.731199382954102</v>
      </c>
      <c r="J55" s="17">
        <v>3.8</v>
      </c>
      <c r="K55" s="19">
        <f t="shared" si="3"/>
        <v>-1.5649999999999999</v>
      </c>
      <c r="L55" s="20"/>
      <c r="M55" s="20"/>
    </row>
    <row r="56" spans="1:13" x14ac:dyDescent="0.2">
      <c r="A56" s="69" t="s">
        <v>44</v>
      </c>
      <c r="B56" s="83">
        <v>0.1</v>
      </c>
      <c r="C56" s="17">
        <v>0.1</v>
      </c>
      <c r="D56" s="17">
        <f t="shared" si="0"/>
        <v>100</v>
      </c>
      <c r="E56" s="17"/>
      <c r="F56" s="19">
        <f t="shared" si="1"/>
        <v>0.1</v>
      </c>
      <c r="G56" s="18">
        <v>1.5</v>
      </c>
      <c r="H56" s="17">
        <v>0.77400000000000002</v>
      </c>
      <c r="I56" s="17">
        <f t="shared" si="2"/>
        <v>51.6</v>
      </c>
      <c r="J56" s="17">
        <v>0.6</v>
      </c>
      <c r="K56" s="19">
        <f t="shared" si="3"/>
        <v>0.17400000000000004</v>
      </c>
    </row>
    <row r="57" spans="1:13" x14ac:dyDescent="0.2">
      <c r="A57" s="69" t="s">
        <v>45</v>
      </c>
      <c r="B57" s="83"/>
      <c r="C57" s="17"/>
      <c r="D57" s="112" t="e">
        <f t="shared" si="0"/>
        <v>#DIV/0!</v>
      </c>
      <c r="E57" s="17">
        <v>0.4</v>
      </c>
      <c r="F57" s="19">
        <f t="shared" si="1"/>
        <v>-0.4</v>
      </c>
      <c r="G57" s="18">
        <v>4</v>
      </c>
      <c r="H57" s="17">
        <v>5.0949999999999998</v>
      </c>
      <c r="I57" s="17">
        <f t="shared" si="2"/>
        <v>127.375</v>
      </c>
      <c r="J57" s="17">
        <v>4.8</v>
      </c>
      <c r="K57" s="19">
        <f t="shared" si="3"/>
        <v>0.29499999999999993</v>
      </c>
    </row>
    <row r="58" spans="1:13" s="22" customFormat="1" x14ac:dyDescent="0.2">
      <c r="A58" s="69" t="s">
        <v>46</v>
      </c>
      <c r="B58" s="83">
        <v>1.8</v>
      </c>
      <c r="C58" s="17"/>
      <c r="D58" s="17">
        <f t="shared" si="0"/>
        <v>0</v>
      </c>
      <c r="E58" s="17">
        <v>0.7</v>
      </c>
      <c r="F58" s="19">
        <f t="shared" si="1"/>
        <v>-0.7</v>
      </c>
      <c r="G58" s="18">
        <v>44.6</v>
      </c>
      <c r="H58" s="17">
        <v>13.3</v>
      </c>
      <c r="I58" s="17">
        <f t="shared" si="2"/>
        <v>29.820627802690584</v>
      </c>
      <c r="J58" s="17">
        <v>15.3</v>
      </c>
      <c r="K58" s="19">
        <f t="shared" si="3"/>
        <v>-2</v>
      </c>
      <c r="L58" s="20"/>
      <c r="M58" s="20"/>
    </row>
    <row r="59" spans="1:13" s="23" customFormat="1" ht="15" hidden="1" x14ac:dyDescent="0.25">
      <c r="A59" s="68" t="s">
        <v>47</v>
      </c>
      <c r="B59" s="48">
        <v>3631.4190000000003</v>
      </c>
      <c r="C59" s="13">
        <f>SUM(C60:C73)</f>
        <v>0</v>
      </c>
      <c r="D59" s="13">
        <f t="shared" si="0"/>
        <v>0</v>
      </c>
      <c r="E59" s="13">
        <v>0.7</v>
      </c>
      <c r="F59" s="15">
        <f t="shared" si="1"/>
        <v>-0.7</v>
      </c>
      <c r="G59" s="14">
        <v>2828.9303999999997</v>
      </c>
      <c r="H59" s="13">
        <f>SUM(H60:H73)</f>
        <v>0</v>
      </c>
      <c r="I59" s="13">
        <f t="shared" si="2"/>
        <v>0</v>
      </c>
      <c r="J59" s="13">
        <v>4.8</v>
      </c>
      <c r="K59" s="15">
        <f t="shared" si="3"/>
        <v>-4.8</v>
      </c>
      <c r="L59" s="11"/>
      <c r="M59" s="11"/>
    </row>
    <row r="60" spans="1:13" hidden="1" x14ac:dyDescent="0.2">
      <c r="A60" s="69" t="s">
        <v>48</v>
      </c>
      <c r="B60" s="83">
        <v>622.9</v>
      </c>
      <c r="C60" s="17">
        <v>0</v>
      </c>
      <c r="D60" s="17">
        <f t="shared" si="0"/>
        <v>0</v>
      </c>
      <c r="E60" s="17"/>
      <c r="F60" s="19">
        <f t="shared" si="1"/>
        <v>0</v>
      </c>
      <c r="G60" s="18">
        <v>383.1</v>
      </c>
      <c r="H60" s="17">
        <v>0</v>
      </c>
      <c r="I60" s="17">
        <f t="shared" si="2"/>
        <v>0</v>
      </c>
      <c r="J60" s="17"/>
      <c r="K60" s="19">
        <f t="shared" si="3"/>
        <v>0</v>
      </c>
    </row>
    <row r="61" spans="1:13" hidden="1" x14ac:dyDescent="0.2">
      <c r="A61" s="69" t="s">
        <v>49</v>
      </c>
      <c r="B61" s="83">
        <v>38.929000000000002</v>
      </c>
      <c r="C61" s="17">
        <v>0</v>
      </c>
      <c r="D61" s="17">
        <f t="shared" si="0"/>
        <v>0</v>
      </c>
      <c r="E61" s="17"/>
      <c r="F61" s="19">
        <f t="shared" si="1"/>
        <v>0</v>
      </c>
      <c r="G61" s="18">
        <v>35.121000000000002</v>
      </c>
      <c r="H61" s="17">
        <v>0</v>
      </c>
      <c r="I61" s="17">
        <f t="shared" si="2"/>
        <v>0</v>
      </c>
      <c r="J61" s="17"/>
      <c r="K61" s="19">
        <f t="shared" si="3"/>
        <v>0</v>
      </c>
    </row>
    <row r="62" spans="1:13" hidden="1" x14ac:dyDescent="0.2">
      <c r="A62" s="69" t="s">
        <v>50</v>
      </c>
      <c r="B62" s="83">
        <v>61.5</v>
      </c>
      <c r="C62" s="17">
        <v>0</v>
      </c>
      <c r="D62" s="17">
        <f t="shared" si="0"/>
        <v>0</v>
      </c>
      <c r="E62" s="17"/>
      <c r="F62" s="19">
        <f t="shared" si="1"/>
        <v>0</v>
      </c>
      <c r="G62" s="18">
        <v>144.5</v>
      </c>
      <c r="H62" s="17">
        <v>0</v>
      </c>
      <c r="I62" s="17">
        <f t="shared" si="2"/>
        <v>0</v>
      </c>
      <c r="J62" s="17">
        <v>1.2</v>
      </c>
      <c r="K62" s="19">
        <f t="shared" si="3"/>
        <v>-1.2</v>
      </c>
    </row>
    <row r="63" spans="1:13" hidden="1" x14ac:dyDescent="0.2">
      <c r="A63" s="69" t="s">
        <v>51</v>
      </c>
      <c r="B63" s="83">
        <v>429.2</v>
      </c>
      <c r="C63" s="17">
        <v>0</v>
      </c>
      <c r="D63" s="17">
        <f t="shared" si="0"/>
        <v>0</v>
      </c>
      <c r="E63" s="17"/>
      <c r="F63" s="19">
        <f t="shared" si="1"/>
        <v>0</v>
      </c>
      <c r="G63" s="18">
        <v>395.4</v>
      </c>
      <c r="H63" s="17">
        <v>0</v>
      </c>
      <c r="I63" s="17">
        <f t="shared" si="2"/>
        <v>0</v>
      </c>
      <c r="J63" s="17"/>
      <c r="K63" s="19">
        <f t="shared" si="3"/>
        <v>0</v>
      </c>
    </row>
    <row r="64" spans="1:13" hidden="1" x14ac:dyDescent="0.2">
      <c r="A64" s="69" t="s">
        <v>52</v>
      </c>
      <c r="B64" s="83">
        <v>75</v>
      </c>
      <c r="C64" s="17">
        <v>0</v>
      </c>
      <c r="D64" s="17">
        <f t="shared" si="0"/>
        <v>0</v>
      </c>
      <c r="E64" s="17"/>
      <c r="F64" s="19">
        <f t="shared" si="1"/>
        <v>0</v>
      </c>
      <c r="G64" s="18">
        <v>148</v>
      </c>
      <c r="H64" s="17">
        <v>0</v>
      </c>
      <c r="I64" s="17">
        <f t="shared" si="2"/>
        <v>0</v>
      </c>
      <c r="J64" s="17"/>
      <c r="K64" s="19">
        <f t="shared" si="3"/>
        <v>0</v>
      </c>
    </row>
    <row r="65" spans="1:13" hidden="1" x14ac:dyDescent="0.2">
      <c r="A65" s="69" t="s">
        <v>53</v>
      </c>
      <c r="B65" s="83">
        <v>83.9</v>
      </c>
      <c r="C65" s="17">
        <v>0</v>
      </c>
      <c r="D65" s="17">
        <f t="shared" si="0"/>
        <v>0</v>
      </c>
      <c r="E65" s="17"/>
      <c r="F65" s="19">
        <f t="shared" si="1"/>
        <v>0</v>
      </c>
      <c r="G65" s="18">
        <v>105.5</v>
      </c>
      <c r="H65" s="17">
        <v>0</v>
      </c>
      <c r="I65" s="17">
        <f t="shared" si="2"/>
        <v>0</v>
      </c>
      <c r="J65" s="17"/>
      <c r="K65" s="19">
        <f t="shared" si="3"/>
        <v>0</v>
      </c>
    </row>
    <row r="66" spans="1:13" hidden="1" x14ac:dyDescent="0.2">
      <c r="A66" s="69" t="s">
        <v>54</v>
      </c>
      <c r="B66" s="83">
        <v>101.5</v>
      </c>
      <c r="C66" s="17">
        <v>0</v>
      </c>
      <c r="D66" s="17">
        <f t="shared" si="0"/>
        <v>0</v>
      </c>
      <c r="E66" s="17"/>
      <c r="F66" s="19">
        <f t="shared" si="1"/>
        <v>0</v>
      </c>
      <c r="G66" s="18">
        <v>71.78</v>
      </c>
      <c r="H66" s="17">
        <v>0</v>
      </c>
      <c r="I66" s="17">
        <f t="shared" si="2"/>
        <v>0</v>
      </c>
      <c r="J66" s="17"/>
      <c r="K66" s="19">
        <f t="shared" si="3"/>
        <v>0</v>
      </c>
    </row>
    <row r="67" spans="1:13" hidden="1" x14ac:dyDescent="0.2">
      <c r="A67" s="69" t="s">
        <v>55</v>
      </c>
      <c r="B67" s="83">
        <v>74</v>
      </c>
      <c r="C67" s="17">
        <v>0</v>
      </c>
      <c r="D67" s="17">
        <f t="shared" si="0"/>
        <v>0</v>
      </c>
      <c r="E67" s="17"/>
      <c r="F67" s="19">
        <f t="shared" si="1"/>
        <v>0</v>
      </c>
      <c r="G67" s="18">
        <v>97</v>
      </c>
      <c r="H67" s="17">
        <v>0</v>
      </c>
      <c r="I67" s="17">
        <f t="shared" si="2"/>
        <v>0</v>
      </c>
      <c r="J67" s="17"/>
      <c r="K67" s="19">
        <f t="shared" si="3"/>
        <v>0</v>
      </c>
    </row>
    <row r="68" spans="1:13" hidden="1" x14ac:dyDescent="0.2">
      <c r="A68" s="69" t="s">
        <v>56</v>
      </c>
      <c r="B68" s="83">
        <v>111.7</v>
      </c>
      <c r="C68" s="17">
        <v>0</v>
      </c>
      <c r="D68" s="17">
        <f t="shared" si="0"/>
        <v>0</v>
      </c>
      <c r="E68" s="17"/>
      <c r="F68" s="19">
        <f t="shared" si="1"/>
        <v>0</v>
      </c>
      <c r="G68" s="18">
        <v>139.09039999999999</v>
      </c>
      <c r="H68" s="17">
        <v>0</v>
      </c>
      <c r="I68" s="17">
        <f t="shared" si="2"/>
        <v>0</v>
      </c>
      <c r="J68" s="17">
        <v>0.1</v>
      </c>
      <c r="K68" s="19">
        <f t="shared" si="3"/>
        <v>-0.1</v>
      </c>
    </row>
    <row r="69" spans="1:13" hidden="1" x14ac:dyDescent="0.2">
      <c r="A69" s="69" t="s">
        <v>57</v>
      </c>
      <c r="B69" s="83">
        <v>1373.8</v>
      </c>
      <c r="C69" s="17">
        <v>0</v>
      </c>
      <c r="D69" s="17">
        <f t="shared" si="0"/>
        <v>0</v>
      </c>
      <c r="E69" s="17"/>
      <c r="F69" s="19">
        <f t="shared" si="1"/>
        <v>0</v>
      </c>
      <c r="G69" s="18">
        <v>464.3</v>
      </c>
      <c r="H69" s="17">
        <v>0</v>
      </c>
      <c r="I69" s="17">
        <f t="shared" si="2"/>
        <v>0</v>
      </c>
      <c r="J69" s="17"/>
      <c r="K69" s="19">
        <f t="shared" si="3"/>
        <v>0</v>
      </c>
    </row>
    <row r="70" spans="1:13" hidden="1" x14ac:dyDescent="0.2">
      <c r="A70" s="69" t="s">
        <v>58</v>
      </c>
      <c r="B70" s="83">
        <v>146.30000000000001</v>
      </c>
      <c r="C70" s="17">
        <v>0</v>
      </c>
      <c r="D70" s="17">
        <f t="shared" si="0"/>
        <v>0</v>
      </c>
      <c r="E70" s="17">
        <v>0.7</v>
      </c>
      <c r="F70" s="19">
        <f t="shared" si="1"/>
        <v>-0.7</v>
      </c>
      <c r="G70" s="18">
        <v>97.7</v>
      </c>
      <c r="H70" s="17">
        <v>0</v>
      </c>
      <c r="I70" s="17">
        <f t="shared" si="2"/>
        <v>0</v>
      </c>
      <c r="J70" s="17">
        <v>3.1</v>
      </c>
      <c r="K70" s="19">
        <f t="shared" si="3"/>
        <v>-3.1</v>
      </c>
    </row>
    <row r="71" spans="1:13" hidden="1" x14ac:dyDescent="0.2">
      <c r="A71" s="69" t="s">
        <v>59</v>
      </c>
      <c r="B71" s="83">
        <v>145.1</v>
      </c>
      <c r="C71" s="17">
        <v>0</v>
      </c>
      <c r="D71" s="17">
        <f t="shared" si="0"/>
        <v>0</v>
      </c>
      <c r="E71" s="17"/>
      <c r="F71" s="19">
        <f t="shared" si="1"/>
        <v>0</v>
      </c>
      <c r="G71" s="18">
        <v>296</v>
      </c>
      <c r="H71" s="17">
        <v>0</v>
      </c>
      <c r="I71" s="17">
        <f t="shared" si="2"/>
        <v>0</v>
      </c>
      <c r="J71" s="17"/>
      <c r="K71" s="19">
        <f t="shared" si="3"/>
        <v>0</v>
      </c>
    </row>
    <row r="72" spans="1:13" hidden="1" x14ac:dyDescent="0.2">
      <c r="A72" s="69" t="s">
        <v>60</v>
      </c>
      <c r="B72" s="83">
        <v>243.56</v>
      </c>
      <c r="C72" s="17">
        <v>0</v>
      </c>
      <c r="D72" s="17">
        <f t="shared" si="0"/>
        <v>0</v>
      </c>
      <c r="E72" s="17">
        <v>0.01</v>
      </c>
      <c r="F72" s="19">
        <f t="shared" si="1"/>
        <v>-0.01</v>
      </c>
      <c r="G72" s="18">
        <v>337.85</v>
      </c>
      <c r="H72" s="17">
        <v>0</v>
      </c>
      <c r="I72" s="17">
        <f t="shared" si="2"/>
        <v>0</v>
      </c>
      <c r="J72" s="17">
        <v>0.4</v>
      </c>
      <c r="K72" s="19">
        <f t="shared" si="3"/>
        <v>-0.4</v>
      </c>
    </row>
    <row r="73" spans="1:13" s="22" customFormat="1" hidden="1" x14ac:dyDescent="0.2">
      <c r="A73" s="69" t="s">
        <v>61</v>
      </c>
      <c r="B73" s="83">
        <v>124.03</v>
      </c>
      <c r="C73" s="17">
        <v>0</v>
      </c>
      <c r="D73" s="17">
        <f t="shared" si="0"/>
        <v>0</v>
      </c>
      <c r="E73" s="17"/>
      <c r="F73" s="19">
        <f t="shared" si="1"/>
        <v>0</v>
      </c>
      <c r="G73" s="18">
        <v>113.589</v>
      </c>
      <c r="H73" s="17">
        <v>0</v>
      </c>
      <c r="I73" s="17">
        <f t="shared" si="2"/>
        <v>0</v>
      </c>
      <c r="J73" s="17"/>
      <c r="K73" s="19">
        <f t="shared" si="3"/>
        <v>0</v>
      </c>
      <c r="L73" s="20"/>
      <c r="M73" s="20"/>
    </row>
    <row r="74" spans="1:13" s="23" customFormat="1" ht="15" hidden="1" x14ac:dyDescent="0.25">
      <c r="A74" s="68" t="s">
        <v>62</v>
      </c>
      <c r="B74" s="48">
        <v>2342.4299999999998</v>
      </c>
      <c r="C74" s="13">
        <f>SUM(C75:C80)-C78-C79</f>
        <v>0</v>
      </c>
      <c r="D74" s="13">
        <f t="shared" si="0"/>
        <v>0</v>
      </c>
      <c r="E74" s="13">
        <v>0</v>
      </c>
      <c r="F74" s="15">
        <f t="shared" si="1"/>
        <v>0</v>
      </c>
      <c r="G74" s="14">
        <v>717.02400000000011</v>
      </c>
      <c r="H74" s="13">
        <f>SUM(H75:H80)-H78-H79</f>
        <v>0</v>
      </c>
      <c r="I74" s="13">
        <f t="shared" si="2"/>
        <v>0</v>
      </c>
      <c r="J74" s="13">
        <v>0</v>
      </c>
      <c r="K74" s="15">
        <f t="shared" si="3"/>
        <v>0</v>
      </c>
      <c r="L74" s="11"/>
      <c r="M74" s="11"/>
    </row>
    <row r="75" spans="1:13" hidden="1" x14ac:dyDescent="0.2">
      <c r="A75" s="69" t="s">
        <v>63</v>
      </c>
      <c r="B75" s="83">
        <v>841.68600000000004</v>
      </c>
      <c r="C75" s="17">
        <v>0</v>
      </c>
      <c r="D75" s="17">
        <f t="shared" si="0"/>
        <v>0</v>
      </c>
      <c r="E75" s="17"/>
      <c r="F75" s="19">
        <f t="shared" si="1"/>
        <v>0</v>
      </c>
      <c r="G75" s="18">
        <v>139.702</v>
      </c>
      <c r="H75" s="17">
        <v>0</v>
      </c>
      <c r="I75" s="17">
        <f t="shared" si="2"/>
        <v>0</v>
      </c>
      <c r="J75" s="17"/>
      <c r="K75" s="19">
        <f t="shared" si="3"/>
        <v>0</v>
      </c>
    </row>
    <row r="76" spans="1:13" hidden="1" x14ac:dyDescent="0.2">
      <c r="A76" s="69" t="s">
        <v>64</v>
      </c>
      <c r="B76" s="83">
        <v>148.47200000000001</v>
      </c>
      <c r="C76" s="17">
        <v>0</v>
      </c>
      <c r="D76" s="17">
        <f t="shared" ref="D76:D108" si="4">C76/B76*100</f>
        <v>0</v>
      </c>
      <c r="E76" s="17"/>
      <c r="F76" s="19">
        <f t="shared" ref="F76:F108" si="5">C76-E76</f>
        <v>0</v>
      </c>
      <c r="G76" s="18">
        <v>138.63399999999999</v>
      </c>
      <c r="H76" s="17">
        <v>0</v>
      </c>
      <c r="I76" s="17">
        <f t="shared" ref="I76:I108" si="6">H76/G76*100</f>
        <v>0</v>
      </c>
      <c r="J76" s="17"/>
      <c r="K76" s="19">
        <f t="shared" ref="K76:K108" si="7">H76-J76</f>
        <v>0</v>
      </c>
    </row>
    <row r="77" spans="1:13" hidden="1" x14ac:dyDescent="0.2">
      <c r="A77" s="69" t="s">
        <v>65</v>
      </c>
      <c r="B77" s="83">
        <v>411.17200000000003</v>
      </c>
      <c r="C77" s="17">
        <v>0</v>
      </c>
      <c r="D77" s="17">
        <f t="shared" si="4"/>
        <v>0</v>
      </c>
      <c r="E77" s="17"/>
      <c r="F77" s="19">
        <f t="shared" si="5"/>
        <v>0</v>
      </c>
      <c r="G77" s="18">
        <v>141.38800000000001</v>
      </c>
      <c r="H77" s="17">
        <v>0</v>
      </c>
      <c r="I77" s="17">
        <f t="shared" si="6"/>
        <v>0</v>
      </c>
      <c r="J77" s="17"/>
      <c r="K77" s="19">
        <f t="shared" si="7"/>
        <v>0</v>
      </c>
    </row>
    <row r="78" spans="1:13" hidden="1" x14ac:dyDescent="0.2">
      <c r="A78" s="69" t="s">
        <v>66</v>
      </c>
      <c r="B78" s="83"/>
      <c r="C78" s="17">
        <v>0</v>
      </c>
      <c r="D78" s="17" t="e">
        <f t="shared" si="4"/>
        <v>#DIV/0!</v>
      </c>
      <c r="E78" s="17"/>
      <c r="F78" s="19">
        <f t="shared" si="5"/>
        <v>0</v>
      </c>
      <c r="G78" s="18"/>
      <c r="H78" s="17">
        <v>0</v>
      </c>
      <c r="I78" s="17" t="e">
        <f t="shared" si="6"/>
        <v>#DIV/0!</v>
      </c>
      <c r="J78" s="17"/>
      <c r="K78" s="19">
        <f t="shared" si="7"/>
        <v>0</v>
      </c>
    </row>
    <row r="79" spans="1:13" hidden="1" x14ac:dyDescent="0.2">
      <c r="A79" s="69" t="s">
        <v>67</v>
      </c>
      <c r="B79" s="83"/>
      <c r="C79" s="17">
        <v>0</v>
      </c>
      <c r="D79" s="17" t="e">
        <f t="shared" si="4"/>
        <v>#DIV/0!</v>
      </c>
      <c r="E79" s="17"/>
      <c r="F79" s="19">
        <f t="shared" si="5"/>
        <v>0</v>
      </c>
      <c r="G79" s="18"/>
      <c r="H79" s="17">
        <v>0</v>
      </c>
      <c r="I79" s="17" t="e">
        <f t="shared" si="6"/>
        <v>#DIV/0!</v>
      </c>
      <c r="J79" s="17"/>
      <c r="K79" s="19">
        <f t="shared" si="7"/>
        <v>0</v>
      </c>
    </row>
    <row r="80" spans="1:13" s="22" customFormat="1" hidden="1" x14ac:dyDescent="0.2">
      <c r="A80" s="69" t="s">
        <v>68</v>
      </c>
      <c r="B80" s="83">
        <v>941.1</v>
      </c>
      <c r="C80" s="17">
        <v>0</v>
      </c>
      <c r="D80" s="17">
        <f t="shared" si="4"/>
        <v>0</v>
      </c>
      <c r="E80" s="17"/>
      <c r="F80" s="19">
        <f t="shared" si="5"/>
        <v>0</v>
      </c>
      <c r="G80" s="18">
        <v>297.3</v>
      </c>
      <c r="H80" s="17">
        <v>0</v>
      </c>
      <c r="I80" s="17">
        <f t="shared" si="6"/>
        <v>0</v>
      </c>
      <c r="J80" s="17"/>
      <c r="K80" s="19">
        <f t="shared" si="7"/>
        <v>0</v>
      </c>
      <c r="L80" s="20"/>
      <c r="M80" s="20"/>
    </row>
    <row r="81" spans="1:13" s="23" customFormat="1" ht="15" hidden="1" x14ac:dyDescent="0.25">
      <c r="A81" s="68" t="s">
        <v>69</v>
      </c>
      <c r="B81" s="48">
        <v>5853.8249999999998</v>
      </c>
      <c r="C81" s="13">
        <f>SUM(C82:C97)-C88-C89-C91-C97</f>
        <v>0</v>
      </c>
      <c r="D81" s="13">
        <f t="shared" si="4"/>
        <v>0</v>
      </c>
      <c r="E81" s="13">
        <v>0</v>
      </c>
      <c r="F81" s="15">
        <f t="shared" si="5"/>
        <v>0</v>
      </c>
      <c r="G81" s="14">
        <v>1176.027</v>
      </c>
      <c r="H81" s="13">
        <f>SUM(H82:H97)-H88-H89-H91-H97</f>
        <v>0</v>
      </c>
      <c r="I81" s="13">
        <f t="shared" si="6"/>
        <v>0</v>
      </c>
      <c r="J81" s="13">
        <v>0</v>
      </c>
      <c r="K81" s="15">
        <f t="shared" si="7"/>
        <v>0</v>
      </c>
      <c r="L81" s="11"/>
      <c r="M81" s="11"/>
    </row>
    <row r="82" spans="1:13" hidden="1" x14ac:dyDescent="0.2">
      <c r="A82" s="69" t="s">
        <v>70</v>
      </c>
      <c r="B82" s="83">
        <v>0.93300000000000005</v>
      </c>
      <c r="C82" s="17">
        <v>0</v>
      </c>
      <c r="D82" s="17">
        <f t="shared" si="4"/>
        <v>0</v>
      </c>
      <c r="E82" s="17"/>
      <c r="F82" s="19">
        <f t="shared" si="5"/>
        <v>0</v>
      </c>
      <c r="G82" s="18">
        <v>0.28999999999999998</v>
      </c>
      <c r="H82" s="17">
        <v>0</v>
      </c>
      <c r="I82" s="17">
        <f t="shared" si="6"/>
        <v>0</v>
      </c>
      <c r="J82" s="17"/>
      <c r="K82" s="19">
        <f t="shared" si="7"/>
        <v>0</v>
      </c>
    </row>
    <row r="83" spans="1:13" hidden="1" x14ac:dyDescent="0.2">
      <c r="A83" s="69" t="s">
        <v>71</v>
      </c>
      <c r="B83" s="83">
        <v>35.822000000000003</v>
      </c>
      <c r="C83" s="17">
        <v>0</v>
      </c>
      <c r="D83" s="17">
        <f t="shared" si="4"/>
        <v>0</v>
      </c>
      <c r="E83" s="17"/>
      <c r="F83" s="19">
        <f t="shared" si="5"/>
        <v>0</v>
      </c>
      <c r="G83" s="18">
        <v>5.6139999999999999</v>
      </c>
      <c r="H83" s="17">
        <v>0</v>
      </c>
      <c r="I83" s="17">
        <f t="shared" si="6"/>
        <v>0</v>
      </c>
      <c r="J83" s="17"/>
      <c r="K83" s="19">
        <f t="shared" si="7"/>
        <v>0</v>
      </c>
    </row>
    <row r="84" spans="1:13" hidden="1" x14ac:dyDescent="0.2">
      <c r="A84" s="69" t="s">
        <v>72</v>
      </c>
      <c r="B84" s="83">
        <v>4.4000000000000004</v>
      </c>
      <c r="C84" s="17">
        <v>0</v>
      </c>
      <c r="D84" s="17">
        <f t="shared" si="4"/>
        <v>0</v>
      </c>
      <c r="E84" s="17"/>
      <c r="F84" s="19">
        <f t="shared" si="5"/>
        <v>0</v>
      </c>
      <c r="G84" s="18">
        <v>1.7</v>
      </c>
      <c r="H84" s="17">
        <v>0</v>
      </c>
      <c r="I84" s="17">
        <f t="shared" si="6"/>
        <v>0</v>
      </c>
      <c r="J84" s="17"/>
      <c r="K84" s="19">
        <f t="shared" si="7"/>
        <v>0</v>
      </c>
    </row>
    <row r="85" spans="1:13" hidden="1" x14ac:dyDescent="0.2">
      <c r="A85" s="69" t="s">
        <v>73</v>
      </c>
      <c r="B85" s="83">
        <v>52.1</v>
      </c>
      <c r="C85" s="17">
        <v>0</v>
      </c>
      <c r="D85" s="17">
        <f t="shared" si="4"/>
        <v>0</v>
      </c>
      <c r="E85" s="17"/>
      <c r="F85" s="19">
        <f t="shared" si="5"/>
        <v>0</v>
      </c>
      <c r="G85" s="18">
        <v>11.2</v>
      </c>
      <c r="H85" s="17">
        <v>0</v>
      </c>
      <c r="I85" s="17">
        <f t="shared" si="6"/>
        <v>0</v>
      </c>
      <c r="J85" s="17"/>
      <c r="K85" s="19">
        <f t="shared" si="7"/>
        <v>0</v>
      </c>
    </row>
    <row r="86" spans="1:13" hidden="1" x14ac:dyDescent="0.2">
      <c r="A86" s="69" t="s">
        <v>74</v>
      </c>
      <c r="B86" s="83">
        <v>1896</v>
      </c>
      <c r="C86" s="17">
        <v>0</v>
      </c>
      <c r="D86" s="17">
        <f t="shared" si="4"/>
        <v>0</v>
      </c>
      <c r="E86" s="17"/>
      <c r="F86" s="19">
        <f t="shared" si="5"/>
        <v>0</v>
      </c>
      <c r="G86" s="18">
        <v>260</v>
      </c>
      <c r="H86" s="17">
        <v>0</v>
      </c>
      <c r="I86" s="17">
        <f t="shared" si="6"/>
        <v>0</v>
      </c>
      <c r="J86" s="17"/>
      <c r="K86" s="19">
        <f t="shared" si="7"/>
        <v>0</v>
      </c>
    </row>
    <row r="87" spans="1:13" hidden="1" x14ac:dyDescent="0.2">
      <c r="A87" s="69" t="s">
        <v>75</v>
      </c>
      <c r="B87" s="83">
        <v>662.6</v>
      </c>
      <c r="C87" s="17">
        <v>0</v>
      </c>
      <c r="D87" s="17">
        <f t="shared" si="4"/>
        <v>0</v>
      </c>
      <c r="E87" s="17"/>
      <c r="F87" s="19">
        <f t="shared" si="5"/>
        <v>0</v>
      </c>
      <c r="G87" s="18">
        <v>149.4</v>
      </c>
      <c r="H87" s="17">
        <v>0</v>
      </c>
      <c r="I87" s="17">
        <f t="shared" si="6"/>
        <v>0</v>
      </c>
      <c r="J87" s="17"/>
      <c r="K87" s="19">
        <f t="shared" si="7"/>
        <v>0</v>
      </c>
    </row>
    <row r="88" spans="1:13" hidden="1" x14ac:dyDescent="0.2">
      <c r="A88" s="69" t="s">
        <v>76</v>
      </c>
      <c r="B88" s="83"/>
      <c r="C88" s="17">
        <v>0</v>
      </c>
      <c r="D88" s="17" t="e">
        <f t="shared" si="4"/>
        <v>#DIV/0!</v>
      </c>
      <c r="E88" s="17"/>
      <c r="F88" s="19">
        <f t="shared" si="5"/>
        <v>0</v>
      </c>
      <c r="G88" s="18"/>
      <c r="H88" s="17">
        <v>0</v>
      </c>
      <c r="I88" s="17" t="e">
        <f t="shared" si="6"/>
        <v>#DIV/0!</v>
      </c>
      <c r="J88" s="17"/>
      <c r="K88" s="19">
        <f t="shared" si="7"/>
        <v>0</v>
      </c>
    </row>
    <row r="89" spans="1:13" hidden="1" x14ac:dyDescent="0.2">
      <c r="A89" s="69" t="s">
        <v>77</v>
      </c>
      <c r="B89" s="83"/>
      <c r="C89" s="17">
        <v>0</v>
      </c>
      <c r="D89" s="17" t="e">
        <f t="shared" si="4"/>
        <v>#DIV/0!</v>
      </c>
      <c r="E89" s="17"/>
      <c r="F89" s="19">
        <f t="shared" si="5"/>
        <v>0</v>
      </c>
      <c r="G89" s="18"/>
      <c r="H89" s="17">
        <v>0</v>
      </c>
      <c r="I89" s="17" t="e">
        <f t="shared" si="6"/>
        <v>#DIV/0!</v>
      </c>
      <c r="J89" s="17"/>
      <c r="K89" s="19">
        <f t="shared" si="7"/>
        <v>0</v>
      </c>
    </row>
    <row r="90" spans="1:13" hidden="1" x14ac:dyDescent="0.2">
      <c r="A90" s="69" t="s">
        <v>78</v>
      </c>
      <c r="B90" s="83">
        <v>244.7</v>
      </c>
      <c r="C90" s="17">
        <v>0</v>
      </c>
      <c r="D90" s="17">
        <f t="shared" si="4"/>
        <v>0</v>
      </c>
      <c r="E90" s="17"/>
      <c r="F90" s="19">
        <f t="shared" si="5"/>
        <v>0</v>
      </c>
      <c r="G90" s="18">
        <v>88.6</v>
      </c>
      <c r="H90" s="17">
        <v>0</v>
      </c>
      <c r="I90" s="17">
        <f t="shared" si="6"/>
        <v>0</v>
      </c>
      <c r="J90" s="17"/>
      <c r="K90" s="19">
        <f t="shared" si="7"/>
        <v>0</v>
      </c>
    </row>
    <row r="91" spans="1:13" hidden="1" x14ac:dyDescent="0.2">
      <c r="A91" s="69" t="s">
        <v>79</v>
      </c>
      <c r="B91" s="83"/>
      <c r="C91" s="17">
        <v>0</v>
      </c>
      <c r="D91" s="17" t="e">
        <f t="shared" si="4"/>
        <v>#DIV/0!</v>
      </c>
      <c r="E91" s="17"/>
      <c r="F91" s="19">
        <f t="shared" si="5"/>
        <v>0</v>
      </c>
      <c r="G91" s="18"/>
      <c r="H91" s="17">
        <v>0</v>
      </c>
      <c r="I91" s="17" t="e">
        <f t="shared" si="6"/>
        <v>#DIV/0!</v>
      </c>
      <c r="J91" s="17"/>
      <c r="K91" s="19">
        <f t="shared" si="7"/>
        <v>0</v>
      </c>
    </row>
    <row r="92" spans="1:13" hidden="1" x14ac:dyDescent="0.2">
      <c r="A92" s="69" t="s">
        <v>80</v>
      </c>
      <c r="B92" s="83">
        <v>262.3</v>
      </c>
      <c r="C92" s="17">
        <v>0</v>
      </c>
      <c r="D92" s="17">
        <f t="shared" si="4"/>
        <v>0</v>
      </c>
      <c r="E92" s="17"/>
      <c r="F92" s="19">
        <f t="shared" si="5"/>
        <v>0</v>
      </c>
      <c r="G92" s="18">
        <v>109.483</v>
      </c>
      <c r="H92" s="17">
        <v>0</v>
      </c>
      <c r="I92" s="17">
        <f t="shared" si="6"/>
        <v>0</v>
      </c>
      <c r="J92" s="17"/>
      <c r="K92" s="19">
        <f t="shared" si="7"/>
        <v>0</v>
      </c>
    </row>
    <row r="93" spans="1:13" hidden="1" x14ac:dyDescent="0.2">
      <c r="A93" s="69" t="s">
        <v>81</v>
      </c>
      <c r="B93" s="83">
        <v>990</v>
      </c>
      <c r="C93" s="17">
        <v>0</v>
      </c>
      <c r="D93" s="17">
        <f t="shared" si="4"/>
        <v>0</v>
      </c>
      <c r="E93" s="17"/>
      <c r="F93" s="19">
        <f t="shared" si="5"/>
        <v>0</v>
      </c>
      <c r="G93" s="18">
        <v>209</v>
      </c>
      <c r="H93" s="17">
        <v>0</v>
      </c>
      <c r="I93" s="17">
        <f t="shared" si="6"/>
        <v>0</v>
      </c>
      <c r="J93" s="17"/>
      <c r="K93" s="19">
        <f t="shared" si="7"/>
        <v>0</v>
      </c>
    </row>
    <row r="94" spans="1:13" hidden="1" x14ac:dyDescent="0.2">
      <c r="A94" s="69" t="s">
        <v>82</v>
      </c>
      <c r="B94" s="83">
        <v>1538.8</v>
      </c>
      <c r="C94" s="17">
        <v>0</v>
      </c>
      <c r="D94" s="17">
        <f t="shared" si="4"/>
        <v>0</v>
      </c>
      <c r="E94" s="17"/>
      <c r="F94" s="19">
        <f t="shared" si="5"/>
        <v>0</v>
      </c>
      <c r="G94" s="18">
        <v>320.5</v>
      </c>
      <c r="H94" s="17">
        <v>0</v>
      </c>
      <c r="I94" s="17">
        <f t="shared" si="6"/>
        <v>0</v>
      </c>
      <c r="J94" s="17"/>
      <c r="K94" s="19">
        <f t="shared" si="7"/>
        <v>0</v>
      </c>
    </row>
    <row r="95" spans="1:13" hidden="1" x14ac:dyDescent="0.2">
      <c r="A95" s="69" t="s">
        <v>83</v>
      </c>
      <c r="B95" s="83">
        <v>108.57</v>
      </c>
      <c r="C95" s="17">
        <v>0</v>
      </c>
      <c r="D95" s="17">
        <f t="shared" si="4"/>
        <v>0</v>
      </c>
      <c r="E95" s="17"/>
      <c r="F95" s="19">
        <f t="shared" si="5"/>
        <v>0</v>
      </c>
      <c r="G95" s="18">
        <v>10.84</v>
      </c>
      <c r="H95" s="17">
        <v>0</v>
      </c>
      <c r="I95" s="17">
        <f t="shared" si="6"/>
        <v>0</v>
      </c>
      <c r="J95" s="17"/>
      <c r="K95" s="19">
        <f t="shared" si="7"/>
        <v>0</v>
      </c>
    </row>
    <row r="96" spans="1:13" hidden="1" x14ac:dyDescent="0.2">
      <c r="A96" s="69" t="s">
        <v>84</v>
      </c>
      <c r="B96" s="83">
        <v>57.6</v>
      </c>
      <c r="C96" s="17">
        <v>0</v>
      </c>
      <c r="D96" s="17">
        <f t="shared" si="4"/>
        <v>0</v>
      </c>
      <c r="E96" s="17"/>
      <c r="F96" s="19">
        <f t="shared" si="5"/>
        <v>0</v>
      </c>
      <c r="G96" s="18">
        <v>9.4</v>
      </c>
      <c r="H96" s="17">
        <v>0</v>
      </c>
      <c r="I96" s="17">
        <f t="shared" si="6"/>
        <v>0</v>
      </c>
      <c r="J96" s="17"/>
      <c r="K96" s="19">
        <f t="shared" si="7"/>
        <v>0</v>
      </c>
    </row>
    <row r="97" spans="1:13" s="22" customFormat="1" hidden="1" x14ac:dyDescent="0.2">
      <c r="A97" s="69" t="s">
        <v>85</v>
      </c>
      <c r="B97" s="83"/>
      <c r="C97" s="17">
        <v>0</v>
      </c>
      <c r="D97" s="17" t="e">
        <f t="shared" si="4"/>
        <v>#DIV/0!</v>
      </c>
      <c r="E97" s="17"/>
      <c r="F97" s="19">
        <f t="shared" si="5"/>
        <v>0</v>
      </c>
      <c r="G97" s="18"/>
      <c r="H97" s="17">
        <v>0</v>
      </c>
      <c r="I97" s="17" t="e">
        <f t="shared" si="6"/>
        <v>#DIV/0!</v>
      </c>
      <c r="J97" s="17"/>
      <c r="K97" s="19">
        <f t="shared" si="7"/>
        <v>0</v>
      </c>
      <c r="L97" s="20"/>
      <c r="M97" s="20"/>
    </row>
    <row r="98" spans="1:13" s="23" customFormat="1" ht="15" x14ac:dyDescent="0.25">
      <c r="A98" s="68" t="s">
        <v>86</v>
      </c>
      <c r="B98" s="48">
        <v>147.69999999999999</v>
      </c>
      <c r="C98" s="13">
        <f>SUM(C99:C108)-C104</f>
        <v>23.354999999999997</v>
      </c>
      <c r="D98" s="13">
        <f t="shared" si="4"/>
        <v>15.812457684495598</v>
      </c>
      <c r="E98" s="13">
        <v>42.1</v>
      </c>
      <c r="F98" s="15">
        <f t="shared" si="5"/>
        <v>-18.745000000000005</v>
      </c>
      <c r="G98" s="14">
        <v>43.449999999999996</v>
      </c>
      <c r="H98" s="13">
        <f>SUM(H99:H108)-H104</f>
        <v>25.473999999999997</v>
      </c>
      <c r="I98" s="13">
        <f t="shared" si="6"/>
        <v>58.628308400460291</v>
      </c>
      <c r="J98" s="13">
        <v>33</v>
      </c>
      <c r="K98" s="15">
        <f t="shared" si="7"/>
        <v>-7.5260000000000034</v>
      </c>
      <c r="L98" s="11"/>
      <c r="M98" s="11"/>
    </row>
    <row r="99" spans="1:13" hidden="1" x14ac:dyDescent="0.2">
      <c r="A99" s="69" t="s">
        <v>87</v>
      </c>
      <c r="B99" s="83">
        <v>1.7</v>
      </c>
      <c r="C99" s="17">
        <v>0</v>
      </c>
      <c r="D99" s="17">
        <f t="shared" si="4"/>
        <v>0</v>
      </c>
      <c r="E99" s="17"/>
      <c r="F99" s="19">
        <f t="shared" si="5"/>
        <v>0</v>
      </c>
      <c r="G99" s="18">
        <v>2.9</v>
      </c>
      <c r="H99" s="17">
        <v>0</v>
      </c>
      <c r="I99" s="17">
        <f t="shared" si="6"/>
        <v>0</v>
      </c>
      <c r="J99" s="17"/>
      <c r="K99" s="19">
        <f t="shared" si="7"/>
        <v>0</v>
      </c>
    </row>
    <row r="100" spans="1:13" s="22" customFormat="1" x14ac:dyDescent="0.2">
      <c r="A100" s="69" t="s">
        <v>88</v>
      </c>
      <c r="B100" s="83">
        <v>21</v>
      </c>
      <c r="C100" s="17">
        <v>7.468</v>
      </c>
      <c r="D100" s="17">
        <f t="shared" si="4"/>
        <v>35.561904761904763</v>
      </c>
      <c r="E100" s="17">
        <v>8.8000000000000007</v>
      </c>
      <c r="F100" s="19">
        <f t="shared" si="5"/>
        <v>-1.3320000000000007</v>
      </c>
      <c r="G100" s="18">
        <v>4.5999999999999996</v>
      </c>
      <c r="H100" s="17">
        <v>2.5129999999999999</v>
      </c>
      <c r="I100" s="17">
        <f t="shared" si="6"/>
        <v>54.630434782608695</v>
      </c>
      <c r="J100" s="17">
        <v>2.2000000000000002</v>
      </c>
      <c r="K100" s="19">
        <f t="shared" si="7"/>
        <v>0.31299999999999972</v>
      </c>
      <c r="L100" s="20"/>
      <c r="M100" s="20"/>
    </row>
    <row r="101" spans="1:13" x14ac:dyDescent="0.2">
      <c r="A101" s="69" t="s">
        <v>89</v>
      </c>
      <c r="B101" s="83">
        <v>2.2000000000000002</v>
      </c>
      <c r="C101" s="17">
        <v>0.7</v>
      </c>
      <c r="D101" s="17">
        <f t="shared" si="4"/>
        <v>31.818181818181813</v>
      </c>
      <c r="E101" s="17">
        <v>0.4</v>
      </c>
      <c r="F101" s="19">
        <f t="shared" si="5"/>
        <v>0.29999999999999993</v>
      </c>
      <c r="G101" s="18">
        <v>0.9</v>
      </c>
      <c r="H101" s="17">
        <v>0.17799999999999999</v>
      </c>
      <c r="I101" s="17">
        <f t="shared" si="6"/>
        <v>19.777777777777779</v>
      </c>
      <c r="J101" s="17"/>
      <c r="K101" s="19">
        <f t="shared" si="7"/>
        <v>0.17799999999999999</v>
      </c>
    </row>
    <row r="102" spans="1:13" s="22" customFormat="1" x14ac:dyDescent="0.2">
      <c r="A102" s="69" t="s">
        <v>90</v>
      </c>
      <c r="B102" s="83">
        <v>121.6</v>
      </c>
      <c r="C102" s="17">
        <v>15.186999999999999</v>
      </c>
      <c r="D102" s="17">
        <f t="shared" si="4"/>
        <v>12.489309210526315</v>
      </c>
      <c r="E102" s="17">
        <v>32.9</v>
      </c>
      <c r="F102" s="19">
        <f t="shared" si="5"/>
        <v>-17.713000000000001</v>
      </c>
      <c r="G102" s="18">
        <v>32.9</v>
      </c>
      <c r="H102" s="17">
        <v>22.248999999999999</v>
      </c>
      <c r="I102" s="17">
        <f t="shared" si="6"/>
        <v>67.626139817629181</v>
      </c>
      <c r="J102" s="17">
        <v>30.8</v>
      </c>
      <c r="K102" s="19">
        <f t="shared" si="7"/>
        <v>-8.5510000000000019</v>
      </c>
      <c r="L102" s="20"/>
      <c r="M102" s="20"/>
    </row>
    <row r="103" spans="1:13" ht="14.25" hidden="1" customHeight="1" x14ac:dyDescent="0.2">
      <c r="A103" s="69" t="s">
        <v>91</v>
      </c>
      <c r="B103" s="83"/>
      <c r="C103" s="17"/>
      <c r="D103" s="17" t="e">
        <f t="shared" si="4"/>
        <v>#DIV/0!</v>
      </c>
      <c r="E103" s="17"/>
      <c r="F103" s="19">
        <f t="shared" si="5"/>
        <v>0</v>
      </c>
      <c r="G103" s="18">
        <v>0.15</v>
      </c>
      <c r="H103" s="17"/>
      <c r="I103" s="17">
        <f t="shared" si="6"/>
        <v>0</v>
      </c>
      <c r="J103" s="17"/>
      <c r="K103" s="19">
        <f t="shared" si="7"/>
        <v>0</v>
      </c>
    </row>
    <row r="104" spans="1:13" ht="14.25" hidden="1" customHeight="1" x14ac:dyDescent="0.2">
      <c r="A104" s="69" t="s">
        <v>92</v>
      </c>
      <c r="B104" s="83"/>
      <c r="C104" s="17"/>
      <c r="D104" s="17" t="e">
        <f t="shared" si="4"/>
        <v>#DIV/0!</v>
      </c>
      <c r="E104" s="17"/>
      <c r="F104" s="19">
        <f t="shared" si="5"/>
        <v>0</v>
      </c>
      <c r="G104" s="18"/>
      <c r="H104" s="17"/>
      <c r="I104" s="17" t="e">
        <f t="shared" si="6"/>
        <v>#DIV/0!</v>
      </c>
      <c r="J104" s="17"/>
      <c r="K104" s="19">
        <f t="shared" si="7"/>
        <v>0</v>
      </c>
    </row>
    <row r="105" spans="1:13" ht="14.25" hidden="1" customHeight="1" x14ac:dyDescent="0.2">
      <c r="A105" s="69" t="s">
        <v>93</v>
      </c>
      <c r="B105" s="83"/>
      <c r="C105" s="17"/>
      <c r="D105" s="17" t="e">
        <f t="shared" si="4"/>
        <v>#DIV/0!</v>
      </c>
      <c r="E105" s="17"/>
      <c r="F105" s="19">
        <f t="shared" si="5"/>
        <v>0</v>
      </c>
      <c r="G105" s="18"/>
      <c r="H105" s="17"/>
      <c r="I105" s="17" t="e">
        <f t="shared" si="6"/>
        <v>#DIV/0!</v>
      </c>
      <c r="J105" s="17"/>
      <c r="K105" s="19">
        <f t="shared" si="7"/>
        <v>0</v>
      </c>
    </row>
    <row r="106" spans="1:13" ht="14.25" hidden="1" customHeight="1" x14ac:dyDescent="0.2">
      <c r="A106" s="69" t="s">
        <v>94</v>
      </c>
      <c r="B106" s="83"/>
      <c r="C106" s="17"/>
      <c r="D106" s="17" t="e">
        <f t="shared" si="4"/>
        <v>#DIV/0!</v>
      </c>
      <c r="E106" s="17"/>
      <c r="F106" s="19">
        <f t="shared" si="5"/>
        <v>0</v>
      </c>
      <c r="G106" s="18"/>
      <c r="H106" s="17"/>
      <c r="I106" s="17" t="e">
        <f t="shared" si="6"/>
        <v>#DIV/0!</v>
      </c>
      <c r="J106" s="17"/>
      <c r="K106" s="19">
        <f t="shared" si="7"/>
        <v>0</v>
      </c>
    </row>
    <row r="107" spans="1:13" s="22" customFormat="1" x14ac:dyDescent="0.2">
      <c r="A107" s="71" t="s">
        <v>95</v>
      </c>
      <c r="B107" s="84">
        <v>1.2</v>
      </c>
      <c r="C107" s="25"/>
      <c r="D107" s="25">
        <f t="shared" si="4"/>
        <v>0</v>
      </c>
      <c r="E107" s="25"/>
      <c r="F107" s="26">
        <f t="shared" si="5"/>
        <v>0</v>
      </c>
      <c r="G107" s="111">
        <v>2</v>
      </c>
      <c r="H107" s="25">
        <v>0.53400000000000003</v>
      </c>
      <c r="I107" s="25">
        <f t="shared" si="6"/>
        <v>26.700000000000003</v>
      </c>
      <c r="J107" s="25"/>
      <c r="K107" s="26">
        <f t="shared" si="7"/>
        <v>0.53400000000000003</v>
      </c>
      <c r="L107" s="20"/>
      <c r="M107" s="20"/>
    </row>
    <row r="108" spans="1:13" hidden="1" x14ac:dyDescent="0.2">
      <c r="A108" s="98" t="s">
        <v>96</v>
      </c>
      <c r="B108" s="99"/>
      <c r="C108" s="100">
        <v>0</v>
      </c>
      <c r="D108" s="101" t="e">
        <f t="shared" si="4"/>
        <v>#DIV/0!</v>
      </c>
      <c r="E108" s="101"/>
      <c r="F108" s="102">
        <f t="shared" si="5"/>
        <v>0</v>
      </c>
      <c r="G108" s="103"/>
      <c r="H108" s="100">
        <v>0</v>
      </c>
      <c r="I108" s="101" t="e">
        <f t="shared" si="6"/>
        <v>#DIV/0!</v>
      </c>
      <c r="J108" s="101"/>
      <c r="K108" s="102">
        <f t="shared" si="7"/>
        <v>0</v>
      </c>
    </row>
  </sheetData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" right="0" top="0.35433070866141736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43" sqref="E43"/>
    </sheetView>
  </sheetViews>
  <sheetFormatPr defaultRowHeight="14.25" x14ac:dyDescent="0.2"/>
  <cols>
    <col min="1" max="1" width="30.85546875" style="22" customWidth="1"/>
    <col min="2" max="2" width="15.7109375" style="22" customWidth="1"/>
    <col min="3" max="4" width="9.85546875" style="22" customWidth="1"/>
    <col min="5" max="5" width="9.140625" style="22" customWidth="1"/>
    <col min="6" max="6" width="10.85546875" style="22" customWidth="1"/>
    <col min="7" max="21" width="9.140625" style="22"/>
    <col min="22" max="22" width="26.140625" style="22" customWidth="1"/>
    <col min="23" max="23" width="11.5703125" style="22" customWidth="1"/>
    <col min="24" max="24" width="0" style="22" hidden="1" customWidth="1"/>
    <col min="25" max="25" width="8.85546875" style="22" customWidth="1"/>
    <col min="26" max="26" width="9.85546875" style="22" customWidth="1"/>
    <col min="27" max="27" width="8.7109375" style="22" customWidth="1"/>
    <col min="28" max="28" width="9.5703125" style="22" customWidth="1"/>
    <col min="29" max="277" width="9.140625" style="22"/>
    <col min="278" max="278" width="26.140625" style="22" customWidth="1"/>
    <col min="279" max="279" width="11.5703125" style="22" customWidth="1"/>
    <col min="280" max="280" width="0" style="22" hidden="1" customWidth="1"/>
    <col min="281" max="281" width="8.85546875" style="22" customWidth="1"/>
    <col min="282" max="282" width="9.85546875" style="22" customWidth="1"/>
    <col min="283" max="283" width="8.7109375" style="22" customWidth="1"/>
    <col min="284" max="284" width="9.5703125" style="22" customWidth="1"/>
    <col min="285" max="533" width="9.140625" style="22"/>
    <col min="534" max="534" width="26.140625" style="22" customWidth="1"/>
    <col min="535" max="535" width="11.5703125" style="22" customWidth="1"/>
    <col min="536" max="536" width="0" style="22" hidden="1" customWidth="1"/>
    <col min="537" max="537" width="8.85546875" style="22" customWidth="1"/>
    <col min="538" max="538" width="9.85546875" style="22" customWidth="1"/>
    <col min="539" max="539" width="8.7109375" style="22" customWidth="1"/>
    <col min="540" max="540" width="9.5703125" style="22" customWidth="1"/>
    <col min="541" max="789" width="9.140625" style="22"/>
    <col min="790" max="790" width="26.140625" style="22" customWidth="1"/>
    <col min="791" max="791" width="11.5703125" style="22" customWidth="1"/>
    <col min="792" max="792" width="0" style="22" hidden="1" customWidth="1"/>
    <col min="793" max="793" width="8.85546875" style="22" customWidth="1"/>
    <col min="794" max="794" width="9.85546875" style="22" customWidth="1"/>
    <col min="795" max="795" width="8.7109375" style="22" customWidth="1"/>
    <col min="796" max="796" width="9.5703125" style="22" customWidth="1"/>
    <col min="797" max="1045" width="9.140625" style="22"/>
    <col min="1046" max="1046" width="26.140625" style="22" customWidth="1"/>
    <col min="1047" max="1047" width="11.5703125" style="22" customWidth="1"/>
    <col min="1048" max="1048" width="0" style="22" hidden="1" customWidth="1"/>
    <col min="1049" max="1049" width="8.85546875" style="22" customWidth="1"/>
    <col min="1050" max="1050" width="9.85546875" style="22" customWidth="1"/>
    <col min="1051" max="1051" width="8.7109375" style="22" customWidth="1"/>
    <col min="1052" max="1052" width="9.5703125" style="22" customWidth="1"/>
    <col min="1053" max="1301" width="9.140625" style="22"/>
    <col min="1302" max="1302" width="26.140625" style="22" customWidth="1"/>
    <col min="1303" max="1303" width="11.5703125" style="22" customWidth="1"/>
    <col min="1304" max="1304" width="0" style="22" hidden="1" customWidth="1"/>
    <col min="1305" max="1305" width="8.85546875" style="22" customWidth="1"/>
    <col min="1306" max="1306" width="9.85546875" style="22" customWidth="1"/>
    <col min="1307" max="1307" width="8.7109375" style="22" customWidth="1"/>
    <col min="1308" max="1308" width="9.5703125" style="22" customWidth="1"/>
    <col min="1309" max="1557" width="9.140625" style="22"/>
    <col min="1558" max="1558" width="26.140625" style="22" customWidth="1"/>
    <col min="1559" max="1559" width="11.5703125" style="22" customWidth="1"/>
    <col min="1560" max="1560" width="0" style="22" hidden="1" customWidth="1"/>
    <col min="1561" max="1561" width="8.85546875" style="22" customWidth="1"/>
    <col min="1562" max="1562" width="9.85546875" style="22" customWidth="1"/>
    <col min="1563" max="1563" width="8.7109375" style="22" customWidth="1"/>
    <col min="1564" max="1564" width="9.5703125" style="22" customWidth="1"/>
    <col min="1565" max="1813" width="9.140625" style="22"/>
    <col min="1814" max="1814" width="26.140625" style="22" customWidth="1"/>
    <col min="1815" max="1815" width="11.5703125" style="22" customWidth="1"/>
    <col min="1816" max="1816" width="0" style="22" hidden="1" customWidth="1"/>
    <col min="1817" max="1817" width="8.85546875" style="22" customWidth="1"/>
    <col min="1818" max="1818" width="9.85546875" style="22" customWidth="1"/>
    <col min="1819" max="1819" width="8.7109375" style="22" customWidth="1"/>
    <col min="1820" max="1820" width="9.5703125" style="22" customWidth="1"/>
    <col min="1821" max="2069" width="9.140625" style="22"/>
    <col min="2070" max="2070" width="26.140625" style="22" customWidth="1"/>
    <col min="2071" max="2071" width="11.5703125" style="22" customWidth="1"/>
    <col min="2072" max="2072" width="0" style="22" hidden="1" customWidth="1"/>
    <col min="2073" max="2073" width="8.85546875" style="22" customWidth="1"/>
    <col min="2074" max="2074" width="9.85546875" style="22" customWidth="1"/>
    <col min="2075" max="2075" width="8.7109375" style="22" customWidth="1"/>
    <col min="2076" max="2076" width="9.5703125" style="22" customWidth="1"/>
    <col min="2077" max="2325" width="9.140625" style="22"/>
    <col min="2326" max="2326" width="26.140625" style="22" customWidth="1"/>
    <col min="2327" max="2327" width="11.5703125" style="22" customWidth="1"/>
    <col min="2328" max="2328" width="0" style="22" hidden="1" customWidth="1"/>
    <col min="2329" max="2329" width="8.85546875" style="22" customWidth="1"/>
    <col min="2330" max="2330" width="9.85546875" style="22" customWidth="1"/>
    <col min="2331" max="2331" width="8.7109375" style="22" customWidth="1"/>
    <col min="2332" max="2332" width="9.5703125" style="22" customWidth="1"/>
    <col min="2333" max="2581" width="9.140625" style="22"/>
    <col min="2582" max="2582" width="26.140625" style="22" customWidth="1"/>
    <col min="2583" max="2583" width="11.5703125" style="22" customWidth="1"/>
    <col min="2584" max="2584" width="0" style="22" hidden="1" customWidth="1"/>
    <col min="2585" max="2585" width="8.85546875" style="22" customWidth="1"/>
    <col min="2586" max="2586" width="9.85546875" style="22" customWidth="1"/>
    <col min="2587" max="2587" width="8.7109375" style="22" customWidth="1"/>
    <col min="2588" max="2588" width="9.5703125" style="22" customWidth="1"/>
    <col min="2589" max="2837" width="9.140625" style="22"/>
    <col min="2838" max="2838" width="26.140625" style="22" customWidth="1"/>
    <col min="2839" max="2839" width="11.5703125" style="22" customWidth="1"/>
    <col min="2840" max="2840" width="0" style="22" hidden="1" customWidth="1"/>
    <col min="2841" max="2841" width="8.85546875" style="22" customWidth="1"/>
    <col min="2842" max="2842" width="9.85546875" style="22" customWidth="1"/>
    <col min="2843" max="2843" width="8.7109375" style="22" customWidth="1"/>
    <col min="2844" max="2844" width="9.5703125" style="22" customWidth="1"/>
    <col min="2845" max="3093" width="9.140625" style="22"/>
    <col min="3094" max="3094" width="26.140625" style="22" customWidth="1"/>
    <col min="3095" max="3095" width="11.5703125" style="22" customWidth="1"/>
    <col min="3096" max="3096" width="0" style="22" hidden="1" customWidth="1"/>
    <col min="3097" max="3097" width="8.85546875" style="22" customWidth="1"/>
    <col min="3098" max="3098" width="9.85546875" style="22" customWidth="1"/>
    <col min="3099" max="3099" width="8.7109375" style="22" customWidth="1"/>
    <col min="3100" max="3100" width="9.5703125" style="22" customWidth="1"/>
    <col min="3101" max="3349" width="9.140625" style="22"/>
    <col min="3350" max="3350" width="26.140625" style="22" customWidth="1"/>
    <col min="3351" max="3351" width="11.5703125" style="22" customWidth="1"/>
    <col min="3352" max="3352" width="0" style="22" hidden="1" customWidth="1"/>
    <col min="3353" max="3353" width="8.85546875" style="22" customWidth="1"/>
    <col min="3354" max="3354" width="9.85546875" style="22" customWidth="1"/>
    <col min="3355" max="3355" width="8.7109375" style="22" customWidth="1"/>
    <col min="3356" max="3356" width="9.5703125" style="22" customWidth="1"/>
    <col min="3357" max="3605" width="9.140625" style="22"/>
    <col min="3606" max="3606" width="26.140625" style="22" customWidth="1"/>
    <col min="3607" max="3607" width="11.5703125" style="22" customWidth="1"/>
    <col min="3608" max="3608" width="0" style="22" hidden="1" customWidth="1"/>
    <col min="3609" max="3609" width="8.85546875" style="22" customWidth="1"/>
    <col min="3610" max="3610" width="9.85546875" style="22" customWidth="1"/>
    <col min="3611" max="3611" width="8.7109375" style="22" customWidth="1"/>
    <col min="3612" max="3612" width="9.5703125" style="22" customWidth="1"/>
    <col min="3613" max="3861" width="9.140625" style="22"/>
    <col min="3862" max="3862" width="26.140625" style="22" customWidth="1"/>
    <col min="3863" max="3863" width="11.5703125" style="22" customWidth="1"/>
    <col min="3864" max="3864" width="0" style="22" hidden="1" customWidth="1"/>
    <col min="3865" max="3865" width="8.85546875" style="22" customWidth="1"/>
    <col min="3866" max="3866" width="9.85546875" style="22" customWidth="1"/>
    <col min="3867" max="3867" width="8.7109375" style="22" customWidth="1"/>
    <col min="3868" max="3868" width="9.5703125" style="22" customWidth="1"/>
    <col min="3869" max="4117" width="9.140625" style="22"/>
    <col min="4118" max="4118" width="26.140625" style="22" customWidth="1"/>
    <col min="4119" max="4119" width="11.5703125" style="22" customWidth="1"/>
    <col min="4120" max="4120" width="0" style="22" hidden="1" customWidth="1"/>
    <col min="4121" max="4121" width="8.85546875" style="22" customWidth="1"/>
    <col min="4122" max="4122" width="9.85546875" style="22" customWidth="1"/>
    <col min="4123" max="4123" width="8.7109375" style="22" customWidth="1"/>
    <col min="4124" max="4124" width="9.5703125" style="22" customWidth="1"/>
    <col min="4125" max="4373" width="9.140625" style="22"/>
    <col min="4374" max="4374" width="26.140625" style="22" customWidth="1"/>
    <col min="4375" max="4375" width="11.5703125" style="22" customWidth="1"/>
    <col min="4376" max="4376" width="0" style="22" hidden="1" customWidth="1"/>
    <col min="4377" max="4377" width="8.85546875" style="22" customWidth="1"/>
    <col min="4378" max="4378" width="9.85546875" style="22" customWidth="1"/>
    <col min="4379" max="4379" width="8.7109375" style="22" customWidth="1"/>
    <col min="4380" max="4380" width="9.5703125" style="22" customWidth="1"/>
    <col min="4381" max="4629" width="9.140625" style="22"/>
    <col min="4630" max="4630" width="26.140625" style="22" customWidth="1"/>
    <col min="4631" max="4631" width="11.5703125" style="22" customWidth="1"/>
    <col min="4632" max="4632" width="0" style="22" hidden="1" customWidth="1"/>
    <col min="4633" max="4633" width="8.85546875" style="22" customWidth="1"/>
    <col min="4634" max="4634" width="9.85546875" style="22" customWidth="1"/>
    <col min="4635" max="4635" width="8.7109375" style="22" customWidth="1"/>
    <col min="4636" max="4636" width="9.5703125" style="22" customWidth="1"/>
    <col min="4637" max="4885" width="9.140625" style="22"/>
    <col min="4886" max="4886" width="26.140625" style="22" customWidth="1"/>
    <col min="4887" max="4887" width="11.5703125" style="22" customWidth="1"/>
    <col min="4888" max="4888" width="0" style="22" hidden="1" customWidth="1"/>
    <col min="4889" max="4889" width="8.85546875" style="22" customWidth="1"/>
    <col min="4890" max="4890" width="9.85546875" style="22" customWidth="1"/>
    <col min="4891" max="4891" width="8.7109375" style="22" customWidth="1"/>
    <col min="4892" max="4892" width="9.5703125" style="22" customWidth="1"/>
    <col min="4893" max="5141" width="9.140625" style="22"/>
    <col min="5142" max="5142" width="26.140625" style="22" customWidth="1"/>
    <col min="5143" max="5143" width="11.5703125" style="22" customWidth="1"/>
    <col min="5144" max="5144" width="0" style="22" hidden="1" customWidth="1"/>
    <col min="5145" max="5145" width="8.85546875" style="22" customWidth="1"/>
    <col min="5146" max="5146" width="9.85546875" style="22" customWidth="1"/>
    <col min="5147" max="5147" width="8.7109375" style="22" customWidth="1"/>
    <col min="5148" max="5148" width="9.5703125" style="22" customWidth="1"/>
    <col min="5149" max="5397" width="9.140625" style="22"/>
    <col min="5398" max="5398" width="26.140625" style="22" customWidth="1"/>
    <col min="5399" max="5399" width="11.5703125" style="22" customWidth="1"/>
    <col min="5400" max="5400" width="0" style="22" hidden="1" customWidth="1"/>
    <col min="5401" max="5401" width="8.85546875" style="22" customWidth="1"/>
    <col min="5402" max="5402" width="9.85546875" style="22" customWidth="1"/>
    <col min="5403" max="5403" width="8.7109375" style="22" customWidth="1"/>
    <col min="5404" max="5404" width="9.5703125" style="22" customWidth="1"/>
    <col min="5405" max="5653" width="9.140625" style="22"/>
    <col min="5654" max="5654" width="26.140625" style="22" customWidth="1"/>
    <col min="5655" max="5655" width="11.5703125" style="22" customWidth="1"/>
    <col min="5656" max="5656" width="0" style="22" hidden="1" customWidth="1"/>
    <col min="5657" max="5657" width="8.85546875" style="22" customWidth="1"/>
    <col min="5658" max="5658" width="9.85546875" style="22" customWidth="1"/>
    <col min="5659" max="5659" width="8.7109375" style="22" customWidth="1"/>
    <col min="5660" max="5660" width="9.5703125" style="22" customWidth="1"/>
    <col min="5661" max="5909" width="9.140625" style="22"/>
    <col min="5910" max="5910" width="26.140625" style="22" customWidth="1"/>
    <col min="5911" max="5911" width="11.5703125" style="22" customWidth="1"/>
    <col min="5912" max="5912" width="0" style="22" hidden="1" customWidth="1"/>
    <col min="5913" max="5913" width="8.85546875" style="22" customWidth="1"/>
    <col min="5914" max="5914" width="9.85546875" style="22" customWidth="1"/>
    <col min="5915" max="5915" width="8.7109375" style="22" customWidth="1"/>
    <col min="5916" max="5916" width="9.5703125" style="22" customWidth="1"/>
    <col min="5917" max="6165" width="9.140625" style="22"/>
    <col min="6166" max="6166" width="26.140625" style="22" customWidth="1"/>
    <col min="6167" max="6167" width="11.5703125" style="22" customWidth="1"/>
    <col min="6168" max="6168" width="0" style="22" hidden="1" customWidth="1"/>
    <col min="6169" max="6169" width="8.85546875" style="22" customWidth="1"/>
    <col min="6170" max="6170" width="9.85546875" style="22" customWidth="1"/>
    <col min="6171" max="6171" width="8.7109375" style="22" customWidth="1"/>
    <col min="6172" max="6172" width="9.5703125" style="22" customWidth="1"/>
    <col min="6173" max="6421" width="9.140625" style="22"/>
    <col min="6422" max="6422" width="26.140625" style="22" customWidth="1"/>
    <col min="6423" max="6423" width="11.5703125" style="22" customWidth="1"/>
    <col min="6424" max="6424" width="0" style="22" hidden="1" customWidth="1"/>
    <col min="6425" max="6425" width="8.85546875" style="22" customWidth="1"/>
    <col min="6426" max="6426" width="9.85546875" style="22" customWidth="1"/>
    <col min="6427" max="6427" width="8.7109375" style="22" customWidth="1"/>
    <col min="6428" max="6428" width="9.5703125" style="22" customWidth="1"/>
    <col min="6429" max="6677" width="9.140625" style="22"/>
    <col min="6678" max="6678" width="26.140625" style="22" customWidth="1"/>
    <col min="6679" max="6679" width="11.5703125" style="22" customWidth="1"/>
    <col min="6680" max="6680" width="0" style="22" hidden="1" customWidth="1"/>
    <col min="6681" max="6681" width="8.85546875" style="22" customWidth="1"/>
    <col min="6682" max="6682" width="9.85546875" style="22" customWidth="1"/>
    <col min="6683" max="6683" width="8.7109375" style="22" customWidth="1"/>
    <col min="6684" max="6684" width="9.5703125" style="22" customWidth="1"/>
    <col min="6685" max="6933" width="9.140625" style="22"/>
    <col min="6934" max="6934" width="26.140625" style="22" customWidth="1"/>
    <col min="6935" max="6935" width="11.5703125" style="22" customWidth="1"/>
    <col min="6936" max="6936" width="0" style="22" hidden="1" customWidth="1"/>
    <col min="6937" max="6937" width="8.85546875" style="22" customWidth="1"/>
    <col min="6938" max="6938" width="9.85546875" style="22" customWidth="1"/>
    <col min="6939" max="6939" width="8.7109375" style="22" customWidth="1"/>
    <col min="6940" max="6940" width="9.5703125" style="22" customWidth="1"/>
    <col min="6941" max="7189" width="9.140625" style="22"/>
    <col min="7190" max="7190" width="26.140625" style="22" customWidth="1"/>
    <col min="7191" max="7191" width="11.5703125" style="22" customWidth="1"/>
    <col min="7192" max="7192" width="0" style="22" hidden="1" customWidth="1"/>
    <col min="7193" max="7193" width="8.85546875" style="22" customWidth="1"/>
    <col min="7194" max="7194" width="9.85546875" style="22" customWidth="1"/>
    <col min="7195" max="7195" width="8.7109375" style="22" customWidth="1"/>
    <col min="7196" max="7196" width="9.5703125" style="22" customWidth="1"/>
    <col min="7197" max="7445" width="9.140625" style="22"/>
    <col min="7446" max="7446" width="26.140625" style="22" customWidth="1"/>
    <col min="7447" max="7447" width="11.5703125" style="22" customWidth="1"/>
    <col min="7448" max="7448" width="0" style="22" hidden="1" customWidth="1"/>
    <col min="7449" max="7449" width="8.85546875" style="22" customWidth="1"/>
    <col min="7450" max="7450" width="9.85546875" style="22" customWidth="1"/>
    <col min="7451" max="7451" width="8.7109375" style="22" customWidth="1"/>
    <col min="7452" max="7452" width="9.5703125" style="22" customWidth="1"/>
    <col min="7453" max="7701" width="9.140625" style="22"/>
    <col min="7702" max="7702" width="26.140625" style="22" customWidth="1"/>
    <col min="7703" max="7703" width="11.5703125" style="22" customWidth="1"/>
    <col min="7704" max="7704" width="0" style="22" hidden="1" customWidth="1"/>
    <col min="7705" max="7705" width="8.85546875" style="22" customWidth="1"/>
    <col min="7706" max="7706" width="9.85546875" style="22" customWidth="1"/>
    <col min="7707" max="7707" width="8.7109375" style="22" customWidth="1"/>
    <col min="7708" max="7708" width="9.5703125" style="22" customWidth="1"/>
    <col min="7709" max="7957" width="9.140625" style="22"/>
    <col min="7958" max="7958" width="26.140625" style="22" customWidth="1"/>
    <col min="7959" max="7959" width="11.5703125" style="22" customWidth="1"/>
    <col min="7960" max="7960" width="0" style="22" hidden="1" customWidth="1"/>
    <col min="7961" max="7961" width="8.85546875" style="22" customWidth="1"/>
    <col min="7962" max="7962" width="9.85546875" style="22" customWidth="1"/>
    <col min="7963" max="7963" width="8.7109375" style="22" customWidth="1"/>
    <col min="7964" max="7964" width="9.5703125" style="22" customWidth="1"/>
    <col min="7965" max="8213" width="9.140625" style="22"/>
    <col min="8214" max="8214" width="26.140625" style="22" customWidth="1"/>
    <col min="8215" max="8215" width="11.5703125" style="22" customWidth="1"/>
    <col min="8216" max="8216" width="0" style="22" hidden="1" customWidth="1"/>
    <col min="8217" max="8217" width="8.85546875" style="22" customWidth="1"/>
    <col min="8218" max="8218" width="9.85546875" style="22" customWidth="1"/>
    <col min="8219" max="8219" width="8.7109375" style="22" customWidth="1"/>
    <col min="8220" max="8220" width="9.5703125" style="22" customWidth="1"/>
    <col min="8221" max="8469" width="9.140625" style="22"/>
    <col min="8470" max="8470" width="26.140625" style="22" customWidth="1"/>
    <col min="8471" max="8471" width="11.5703125" style="22" customWidth="1"/>
    <col min="8472" max="8472" width="0" style="22" hidden="1" customWidth="1"/>
    <col min="8473" max="8473" width="8.85546875" style="22" customWidth="1"/>
    <col min="8474" max="8474" width="9.85546875" style="22" customWidth="1"/>
    <col min="8475" max="8475" width="8.7109375" style="22" customWidth="1"/>
    <col min="8476" max="8476" width="9.5703125" style="22" customWidth="1"/>
    <col min="8477" max="8725" width="9.140625" style="22"/>
    <col min="8726" max="8726" width="26.140625" style="22" customWidth="1"/>
    <col min="8727" max="8727" width="11.5703125" style="22" customWidth="1"/>
    <col min="8728" max="8728" width="0" style="22" hidden="1" customWidth="1"/>
    <col min="8729" max="8729" width="8.85546875" style="22" customWidth="1"/>
    <col min="8730" max="8730" width="9.85546875" style="22" customWidth="1"/>
    <col min="8731" max="8731" width="8.7109375" style="22" customWidth="1"/>
    <col min="8732" max="8732" width="9.5703125" style="22" customWidth="1"/>
    <col min="8733" max="8981" width="9.140625" style="22"/>
    <col min="8982" max="8982" width="26.140625" style="22" customWidth="1"/>
    <col min="8983" max="8983" width="11.5703125" style="22" customWidth="1"/>
    <col min="8984" max="8984" width="0" style="22" hidden="1" customWidth="1"/>
    <col min="8985" max="8985" width="8.85546875" style="22" customWidth="1"/>
    <col min="8986" max="8986" width="9.85546875" style="22" customWidth="1"/>
    <col min="8987" max="8987" width="8.7109375" style="22" customWidth="1"/>
    <col min="8988" max="8988" width="9.5703125" style="22" customWidth="1"/>
    <col min="8989" max="9237" width="9.140625" style="22"/>
    <col min="9238" max="9238" width="26.140625" style="22" customWidth="1"/>
    <col min="9239" max="9239" width="11.5703125" style="22" customWidth="1"/>
    <col min="9240" max="9240" width="0" style="22" hidden="1" customWidth="1"/>
    <col min="9241" max="9241" width="8.85546875" style="22" customWidth="1"/>
    <col min="9242" max="9242" width="9.85546875" style="22" customWidth="1"/>
    <col min="9243" max="9243" width="8.7109375" style="22" customWidth="1"/>
    <col min="9244" max="9244" width="9.5703125" style="22" customWidth="1"/>
    <col min="9245" max="9493" width="9.140625" style="22"/>
    <col min="9494" max="9494" width="26.140625" style="22" customWidth="1"/>
    <col min="9495" max="9495" width="11.5703125" style="22" customWidth="1"/>
    <col min="9496" max="9496" width="0" style="22" hidden="1" customWidth="1"/>
    <col min="9497" max="9497" width="8.85546875" style="22" customWidth="1"/>
    <col min="9498" max="9498" width="9.85546875" style="22" customWidth="1"/>
    <col min="9499" max="9499" width="8.7109375" style="22" customWidth="1"/>
    <col min="9500" max="9500" width="9.5703125" style="22" customWidth="1"/>
    <col min="9501" max="9749" width="9.140625" style="22"/>
    <col min="9750" max="9750" width="26.140625" style="22" customWidth="1"/>
    <col min="9751" max="9751" width="11.5703125" style="22" customWidth="1"/>
    <col min="9752" max="9752" width="0" style="22" hidden="1" customWidth="1"/>
    <col min="9753" max="9753" width="8.85546875" style="22" customWidth="1"/>
    <col min="9754" max="9754" width="9.85546875" style="22" customWidth="1"/>
    <col min="9755" max="9755" width="8.7109375" style="22" customWidth="1"/>
    <col min="9756" max="9756" width="9.5703125" style="22" customWidth="1"/>
    <col min="9757" max="10005" width="9.140625" style="22"/>
    <col min="10006" max="10006" width="26.140625" style="22" customWidth="1"/>
    <col min="10007" max="10007" width="11.5703125" style="22" customWidth="1"/>
    <col min="10008" max="10008" width="0" style="22" hidden="1" customWidth="1"/>
    <col min="10009" max="10009" width="8.85546875" style="22" customWidth="1"/>
    <col min="10010" max="10010" width="9.85546875" style="22" customWidth="1"/>
    <col min="10011" max="10011" width="8.7109375" style="22" customWidth="1"/>
    <col min="10012" max="10012" width="9.5703125" style="22" customWidth="1"/>
    <col min="10013" max="10261" width="9.140625" style="22"/>
    <col min="10262" max="10262" width="26.140625" style="22" customWidth="1"/>
    <col min="10263" max="10263" width="11.5703125" style="22" customWidth="1"/>
    <col min="10264" max="10264" width="0" style="22" hidden="1" customWidth="1"/>
    <col min="10265" max="10265" width="8.85546875" style="22" customWidth="1"/>
    <col min="10266" max="10266" width="9.85546875" style="22" customWidth="1"/>
    <col min="10267" max="10267" width="8.7109375" style="22" customWidth="1"/>
    <col min="10268" max="10268" width="9.5703125" style="22" customWidth="1"/>
    <col min="10269" max="10517" width="9.140625" style="22"/>
    <col min="10518" max="10518" width="26.140625" style="22" customWidth="1"/>
    <col min="10519" max="10519" width="11.5703125" style="22" customWidth="1"/>
    <col min="10520" max="10520" width="0" style="22" hidden="1" customWidth="1"/>
    <col min="10521" max="10521" width="8.85546875" style="22" customWidth="1"/>
    <col min="10522" max="10522" width="9.85546875" style="22" customWidth="1"/>
    <col min="10523" max="10523" width="8.7109375" style="22" customWidth="1"/>
    <col min="10524" max="10524" width="9.5703125" style="22" customWidth="1"/>
    <col min="10525" max="10773" width="9.140625" style="22"/>
    <col min="10774" max="10774" width="26.140625" style="22" customWidth="1"/>
    <col min="10775" max="10775" width="11.5703125" style="22" customWidth="1"/>
    <col min="10776" max="10776" width="0" style="22" hidden="1" customWidth="1"/>
    <col min="10777" max="10777" width="8.85546875" style="22" customWidth="1"/>
    <col min="10778" max="10778" width="9.85546875" style="22" customWidth="1"/>
    <col min="10779" max="10779" width="8.7109375" style="22" customWidth="1"/>
    <col min="10780" max="10780" width="9.5703125" style="22" customWidth="1"/>
    <col min="10781" max="11029" width="9.140625" style="22"/>
    <col min="11030" max="11030" width="26.140625" style="22" customWidth="1"/>
    <col min="11031" max="11031" width="11.5703125" style="22" customWidth="1"/>
    <col min="11032" max="11032" width="0" style="22" hidden="1" customWidth="1"/>
    <col min="11033" max="11033" width="8.85546875" style="22" customWidth="1"/>
    <col min="11034" max="11034" width="9.85546875" style="22" customWidth="1"/>
    <col min="11035" max="11035" width="8.7109375" style="22" customWidth="1"/>
    <col min="11036" max="11036" width="9.5703125" style="22" customWidth="1"/>
    <col min="11037" max="11285" width="9.140625" style="22"/>
    <col min="11286" max="11286" width="26.140625" style="22" customWidth="1"/>
    <col min="11287" max="11287" width="11.5703125" style="22" customWidth="1"/>
    <col min="11288" max="11288" width="0" style="22" hidden="1" customWidth="1"/>
    <col min="11289" max="11289" width="8.85546875" style="22" customWidth="1"/>
    <col min="11290" max="11290" width="9.85546875" style="22" customWidth="1"/>
    <col min="11291" max="11291" width="8.7109375" style="22" customWidth="1"/>
    <col min="11292" max="11292" width="9.5703125" style="22" customWidth="1"/>
    <col min="11293" max="11541" width="9.140625" style="22"/>
    <col min="11542" max="11542" width="26.140625" style="22" customWidth="1"/>
    <col min="11543" max="11543" width="11.5703125" style="22" customWidth="1"/>
    <col min="11544" max="11544" width="0" style="22" hidden="1" customWidth="1"/>
    <col min="11545" max="11545" width="8.85546875" style="22" customWidth="1"/>
    <col min="11546" max="11546" width="9.85546875" style="22" customWidth="1"/>
    <col min="11547" max="11547" width="8.7109375" style="22" customWidth="1"/>
    <col min="11548" max="11548" width="9.5703125" style="22" customWidth="1"/>
    <col min="11549" max="11797" width="9.140625" style="22"/>
    <col min="11798" max="11798" width="26.140625" style="22" customWidth="1"/>
    <col min="11799" max="11799" width="11.5703125" style="22" customWidth="1"/>
    <col min="11800" max="11800" width="0" style="22" hidden="1" customWidth="1"/>
    <col min="11801" max="11801" width="8.85546875" style="22" customWidth="1"/>
    <col min="11802" max="11802" width="9.85546875" style="22" customWidth="1"/>
    <col min="11803" max="11803" width="8.7109375" style="22" customWidth="1"/>
    <col min="11804" max="11804" width="9.5703125" style="22" customWidth="1"/>
    <col min="11805" max="12053" width="9.140625" style="22"/>
    <col min="12054" max="12054" width="26.140625" style="22" customWidth="1"/>
    <col min="12055" max="12055" width="11.5703125" style="22" customWidth="1"/>
    <col min="12056" max="12056" width="0" style="22" hidden="1" customWidth="1"/>
    <col min="12057" max="12057" width="8.85546875" style="22" customWidth="1"/>
    <col min="12058" max="12058" width="9.85546875" style="22" customWidth="1"/>
    <col min="12059" max="12059" width="8.7109375" style="22" customWidth="1"/>
    <col min="12060" max="12060" width="9.5703125" style="22" customWidth="1"/>
    <col min="12061" max="12309" width="9.140625" style="22"/>
    <col min="12310" max="12310" width="26.140625" style="22" customWidth="1"/>
    <col min="12311" max="12311" width="11.5703125" style="22" customWidth="1"/>
    <col min="12312" max="12312" width="0" style="22" hidden="1" customWidth="1"/>
    <col min="12313" max="12313" width="8.85546875" style="22" customWidth="1"/>
    <col min="12314" max="12314" width="9.85546875" style="22" customWidth="1"/>
    <col min="12315" max="12315" width="8.7109375" style="22" customWidth="1"/>
    <col min="12316" max="12316" width="9.5703125" style="22" customWidth="1"/>
    <col min="12317" max="12565" width="9.140625" style="22"/>
    <col min="12566" max="12566" width="26.140625" style="22" customWidth="1"/>
    <col min="12567" max="12567" width="11.5703125" style="22" customWidth="1"/>
    <col min="12568" max="12568" width="0" style="22" hidden="1" customWidth="1"/>
    <col min="12569" max="12569" width="8.85546875" style="22" customWidth="1"/>
    <col min="12570" max="12570" width="9.85546875" style="22" customWidth="1"/>
    <col min="12571" max="12571" width="8.7109375" style="22" customWidth="1"/>
    <col min="12572" max="12572" width="9.5703125" style="22" customWidth="1"/>
    <col min="12573" max="12821" width="9.140625" style="22"/>
    <col min="12822" max="12822" width="26.140625" style="22" customWidth="1"/>
    <col min="12823" max="12823" width="11.5703125" style="22" customWidth="1"/>
    <col min="12824" max="12824" width="0" style="22" hidden="1" customWidth="1"/>
    <col min="12825" max="12825" width="8.85546875" style="22" customWidth="1"/>
    <col min="12826" max="12826" width="9.85546875" style="22" customWidth="1"/>
    <col min="12827" max="12827" width="8.7109375" style="22" customWidth="1"/>
    <col min="12828" max="12828" width="9.5703125" style="22" customWidth="1"/>
    <col min="12829" max="12962" width="9.140625" style="22"/>
    <col min="12963" max="12963" width="9.140625" style="22" customWidth="1"/>
    <col min="12964" max="13077" width="9.140625" style="22"/>
    <col min="13078" max="13078" width="26.140625" style="22" customWidth="1"/>
    <col min="13079" max="13079" width="11.5703125" style="22" customWidth="1"/>
    <col min="13080" max="13080" width="0" style="22" hidden="1" customWidth="1"/>
    <col min="13081" max="13081" width="8.85546875" style="22" customWidth="1"/>
    <col min="13082" max="13082" width="9.85546875" style="22" customWidth="1"/>
    <col min="13083" max="13083" width="8.7109375" style="22" customWidth="1"/>
    <col min="13084" max="13084" width="9.5703125" style="22" customWidth="1"/>
    <col min="13085" max="13333" width="9.140625" style="22"/>
    <col min="13334" max="13334" width="26.140625" style="22" customWidth="1"/>
    <col min="13335" max="13335" width="11.5703125" style="22" customWidth="1"/>
    <col min="13336" max="13336" width="0" style="22" hidden="1" customWidth="1"/>
    <col min="13337" max="13337" width="8.85546875" style="22" customWidth="1"/>
    <col min="13338" max="13338" width="9.85546875" style="22" customWidth="1"/>
    <col min="13339" max="13339" width="8.7109375" style="22" customWidth="1"/>
    <col min="13340" max="13340" width="9.5703125" style="22" customWidth="1"/>
    <col min="13341" max="13589" width="9.140625" style="22"/>
    <col min="13590" max="13590" width="26.140625" style="22" customWidth="1"/>
    <col min="13591" max="13591" width="11.5703125" style="22" customWidth="1"/>
    <col min="13592" max="13592" width="0" style="22" hidden="1" customWidth="1"/>
    <col min="13593" max="13593" width="8.85546875" style="22" customWidth="1"/>
    <col min="13594" max="13594" width="9.85546875" style="22" customWidth="1"/>
    <col min="13595" max="13595" width="8.7109375" style="22" customWidth="1"/>
    <col min="13596" max="13596" width="9.5703125" style="22" customWidth="1"/>
    <col min="13597" max="13845" width="9.140625" style="22"/>
    <col min="13846" max="13846" width="26.140625" style="22" customWidth="1"/>
    <col min="13847" max="13847" width="11.5703125" style="22" customWidth="1"/>
    <col min="13848" max="13848" width="0" style="22" hidden="1" customWidth="1"/>
    <col min="13849" max="13849" width="8.85546875" style="22" customWidth="1"/>
    <col min="13850" max="13850" width="9.85546875" style="22" customWidth="1"/>
    <col min="13851" max="13851" width="8.7109375" style="22" customWidth="1"/>
    <col min="13852" max="13852" width="9.5703125" style="22" customWidth="1"/>
    <col min="13853" max="14101" width="9.140625" style="22"/>
    <col min="14102" max="14102" width="26.140625" style="22" customWidth="1"/>
    <col min="14103" max="14103" width="11.5703125" style="22" customWidth="1"/>
    <col min="14104" max="14104" width="0" style="22" hidden="1" customWidth="1"/>
    <col min="14105" max="14105" width="8.85546875" style="22" customWidth="1"/>
    <col min="14106" max="14106" width="9.85546875" style="22" customWidth="1"/>
    <col min="14107" max="14107" width="8.7109375" style="22" customWidth="1"/>
    <col min="14108" max="14108" width="9.5703125" style="22" customWidth="1"/>
    <col min="14109" max="14357" width="9.140625" style="22"/>
    <col min="14358" max="14358" width="26.140625" style="22" customWidth="1"/>
    <col min="14359" max="14359" width="11.5703125" style="22" customWidth="1"/>
    <col min="14360" max="14360" width="0" style="22" hidden="1" customWidth="1"/>
    <col min="14361" max="14361" width="8.85546875" style="22" customWidth="1"/>
    <col min="14362" max="14362" width="9.85546875" style="22" customWidth="1"/>
    <col min="14363" max="14363" width="8.7109375" style="22" customWidth="1"/>
    <col min="14364" max="14364" width="9.5703125" style="22" customWidth="1"/>
    <col min="14365" max="14613" width="9.140625" style="22"/>
    <col min="14614" max="14614" width="26.140625" style="22" customWidth="1"/>
    <col min="14615" max="14615" width="11.5703125" style="22" customWidth="1"/>
    <col min="14616" max="14616" width="0" style="22" hidden="1" customWidth="1"/>
    <col min="14617" max="14617" width="8.85546875" style="22" customWidth="1"/>
    <col min="14618" max="14618" width="9.85546875" style="22" customWidth="1"/>
    <col min="14619" max="14619" width="8.7109375" style="22" customWidth="1"/>
    <col min="14620" max="14620" width="9.5703125" style="22" customWidth="1"/>
    <col min="14621" max="14869" width="9.140625" style="22"/>
    <col min="14870" max="14870" width="26.140625" style="22" customWidth="1"/>
    <col min="14871" max="14871" width="11.5703125" style="22" customWidth="1"/>
    <col min="14872" max="14872" width="0" style="22" hidden="1" customWidth="1"/>
    <col min="14873" max="14873" width="8.85546875" style="22" customWidth="1"/>
    <col min="14874" max="14874" width="9.85546875" style="22" customWidth="1"/>
    <col min="14875" max="14875" width="8.7109375" style="22" customWidth="1"/>
    <col min="14876" max="14876" width="9.5703125" style="22" customWidth="1"/>
    <col min="14877" max="15125" width="9.140625" style="22"/>
    <col min="15126" max="15126" width="26.140625" style="22" customWidth="1"/>
    <col min="15127" max="15127" width="11.5703125" style="22" customWidth="1"/>
    <col min="15128" max="15128" width="0" style="22" hidden="1" customWidth="1"/>
    <col min="15129" max="15129" width="8.85546875" style="22" customWidth="1"/>
    <col min="15130" max="15130" width="9.85546875" style="22" customWidth="1"/>
    <col min="15131" max="15131" width="8.7109375" style="22" customWidth="1"/>
    <col min="15132" max="15132" width="9.5703125" style="22" customWidth="1"/>
    <col min="15133" max="15381" width="9.140625" style="22"/>
    <col min="15382" max="15382" width="26.140625" style="22" customWidth="1"/>
    <col min="15383" max="15383" width="11.5703125" style="22" customWidth="1"/>
    <col min="15384" max="15384" width="0" style="22" hidden="1" customWidth="1"/>
    <col min="15385" max="15385" width="8.85546875" style="22" customWidth="1"/>
    <col min="15386" max="15386" width="9.85546875" style="22" customWidth="1"/>
    <col min="15387" max="15387" width="8.7109375" style="22" customWidth="1"/>
    <col min="15388" max="15388" width="9.5703125" style="22" customWidth="1"/>
    <col min="15389" max="15637" width="9.140625" style="22"/>
    <col min="15638" max="15638" width="26.140625" style="22" customWidth="1"/>
    <col min="15639" max="15639" width="11.5703125" style="22" customWidth="1"/>
    <col min="15640" max="15640" width="0" style="22" hidden="1" customWidth="1"/>
    <col min="15641" max="15641" width="8.85546875" style="22" customWidth="1"/>
    <col min="15642" max="15642" width="9.85546875" style="22" customWidth="1"/>
    <col min="15643" max="15643" width="8.7109375" style="22" customWidth="1"/>
    <col min="15644" max="15644" width="9.5703125" style="22" customWidth="1"/>
    <col min="15645" max="15893" width="9.140625" style="22"/>
    <col min="15894" max="15894" width="26.140625" style="22" customWidth="1"/>
    <col min="15895" max="15895" width="11.5703125" style="22" customWidth="1"/>
    <col min="15896" max="15896" width="0" style="22" hidden="1" customWidth="1"/>
    <col min="15897" max="15897" width="8.85546875" style="22" customWidth="1"/>
    <col min="15898" max="15898" width="9.85546875" style="22" customWidth="1"/>
    <col min="15899" max="15899" width="8.7109375" style="22" customWidth="1"/>
    <col min="15900" max="15900" width="9.5703125" style="22" customWidth="1"/>
    <col min="15901" max="16384" width="9.140625" style="22"/>
  </cols>
  <sheetData>
    <row r="1" spans="1:6" s="67" customFormat="1" ht="27" customHeight="1" x14ac:dyDescent="0.25">
      <c r="A1" s="144" t="s">
        <v>142</v>
      </c>
      <c r="B1" s="145"/>
      <c r="C1" s="145"/>
      <c r="D1" s="145"/>
      <c r="E1" s="145"/>
      <c r="F1" s="145"/>
    </row>
    <row r="2" spans="1:6" s="67" customFormat="1" ht="18.75" customHeight="1" x14ac:dyDescent="0.25">
      <c r="A2" s="146" t="str">
        <f>'яров.сев и зерновые'!A2:K2</f>
        <v>по состоянию на 13 апреля 2018 г.</v>
      </c>
      <c r="B2" s="146"/>
      <c r="C2" s="146"/>
      <c r="D2" s="146"/>
      <c r="E2" s="146"/>
      <c r="F2" s="146"/>
    </row>
    <row r="3" spans="1:6" ht="18.75" customHeight="1" x14ac:dyDescent="0.2">
      <c r="A3" s="147" t="s">
        <v>99</v>
      </c>
      <c r="B3" s="147" t="s">
        <v>140</v>
      </c>
      <c r="C3" s="149" t="s">
        <v>125</v>
      </c>
      <c r="D3" s="150"/>
      <c r="E3" s="150"/>
      <c r="F3" s="151"/>
    </row>
    <row r="4" spans="1:6" ht="41.25" customHeight="1" x14ac:dyDescent="0.2">
      <c r="A4" s="148"/>
      <c r="B4" s="148"/>
      <c r="C4" s="125" t="s">
        <v>105</v>
      </c>
      <c r="D4" s="125" t="s">
        <v>101</v>
      </c>
      <c r="E4" s="125" t="s">
        <v>106</v>
      </c>
      <c r="F4" s="125" t="s">
        <v>107</v>
      </c>
    </row>
    <row r="5" spans="1:6" s="23" customFormat="1" ht="15" x14ac:dyDescent="0.25">
      <c r="A5" s="126" t="s">
        <v>0</v>
      </c>
      <c r="B5" s="127">
        <v>3010.88481</v>
      </c>
      <c r="C5" s="28">
        <f>C6+C25+C36+C45+C53+C68+C75+C92</f>
        <v>92.759999999999991</v>
      </c>
      <c r="D5" s="9">
        <f t="shared" ref="D5:D68" si="0">C5/B5*100</f>
        <v>3.0808219461574153</v>
      </c>
      <c r="E5" s="28">
        <v>237.3</v>
      </c>
      <c r="F5" s="10">
        <f>C5-E5</f>
        <v>-144.54000000000002</v>
      </c>
    </row>
    <row r="6" spans="1:6" s="23" customFormat="1" ht="15" hidden="1" x14ac:dyDescent="0.25">
      <c r="A6" s="132" t="s">
        <v>1</v>
      </c>
      <c r="B6" s="13">
        <v>929.34799999999996</v>
      </c>
      <c r="C6" s="30">
        <f>SUM(C7:C23)</f>
        <v>0</v>
      </c>
      <c r="D6" s="13">
        <f t="shared" si="0"/>
        <v>0</v>
      </c>
      <c r="E6" s="30">
        <v>4.0999999999999996</v>
      </c>
      <c r="F6" s="15">
        <f t="shared" ref="F6:F69" si="1">C6-E6</f>
        <v>-4.0999999999999996</v>
      </c>
    </row>
    <row r="7" spans="1:6" hidden="1" x14ac:dyDescent="0.2">
      <c r="A7" s="133" t="s">
        <v>2</v>
      </c>
      <c r="B7" s="88">
        <v>127</v>
      </c>
      <c r="C7" s="33"/>
      <c r="D7" s="17">
        <f t="shared" si="0"/>
        <v>0</v>
      </c>
      <c r="E7" s="33">
        <v>3.3</v>
      </c>
      <c r="F7" s="19">
        <f t="shared" si="1"/>
        <v>-3.3</v>
      </c>
    </row>
    <row r="8" spans="1:6" hidden="1" x14ac:dyDescent="0.2">
      <c r="A8" s="133" t="s">
        <v>3</v>
      </c>
      <c r="B8" s="88">
        <v>78.3</v>
      </c>
      <c r="C8" s="33"/>
      <c r="D8" s="17">
        <f t="shared" si="0"/>
        <v>0</v>
      </c>
      <c r="E8" s="33"/>
      <c r="F8" s="19">
        <f t="shared" si="1"/>
        <v>0</v>
      </c>
    </row>
    <row r="9" spans="1:6" hidden="1" x14ac:dyDescent="0.2">
      <c r="A9" s="133" t="s">
        <v>4</v>
      </c>
      <c r="B9" s="88">
        <v>1</v>
      </c>
      <c r="C9" s="33"/>
      <c r="D9" s="17">
        <f t="shared" si="0"/>
        <v>0</v>
      </c>
      <c r="E9" s="33"/>
      <c r="F9" s="19">
        <f t="shared" si="1"/>
        <v>0</v>
      </c>
    </row>
    <row r="10" spans="1:6" hidden="1" x14ac:dyDescent="0.2">
      <c r="A10" s="133" t="s">
        <v>5</v>
      </c>
      <c r="B10" s="88">
        <v>261.60000000000002</v>
      </c>
      <c r="C10" s="33"/>
      <c r="D10" s="17">
        <f t="shared" si="0"/>
        <v>0</v>
      </c>
      <c r="E10" s="33">
        <v>0.8</v>
      </c>
      <c r="F10" s="19">
        <f t="shared" si="1"/>
        <v>-0.8</v>
      </c>
    </row>
    <row r="11" spans="1:6" hidden="1" x14ac:dyDescent="0.2">
      <c r="A11" s="133" t="s">
        <v>6</v>
      </c>
      <c r="B11" s="88"/>
      <c r="C11" s="33"/>
      <c r="D11" s="17" t="e">
        <f t="shared" si="0"/>
        <v>#DIV/0!</v>
      </c>
      <c r="E11" s="33"/>
      <c r="F11" s="19">
        <f t="shared" si="1"/>
        <v>0</v>
      </c>
    </row>
    <row r="12" spans="1:6" hidden="1" x14ac:dyDescent="0.2">
      <c r="A12" s="133" t="s">
        <v>7</v>
      </c>
      <c r="B12" s="88">
        <v>3.1</v>
      </c>
      <c r="C12" s="33"/>
      <c r="D12" s="17">
        <f t="shared" si="0"/>
        <v>0</v>
      </c>
      <c r="E12" s="33"/>
      <c r="F12" s="19">
        <f t="shared" si="1"/>
        <v>0</v>
      </c>
    </row>
    <row r="13" spans="1:6" hidden="1" x14ac:dyDescent="0.2">
      <c r="A13" s="133" t="s">
        <v>8</v>
      </c>
      <c r="B13" s="88"/>
      <c r="C13" s="33"/>
      <c r="D13" s="17" t="e">
        <f t="shared" si="0"/>
        <v>#DIV/0!</v>
      </c>
      <c r="E13" s="33"/>
      <c r="F13" s="19">
        <f t="shared" si="1"/>
        <v>0</v>
      </c>
    </row>
    <row r="14" spans="1:6" hidden="1" x14ac:dyDescent="0.2">
      <c r="A14" s="133" t="s">
        <v>9</v>
      </c>
      <c r="B14" s="88">
        <v>158</v>
      </c>
      <c r="C14" s="33"/>
      <c r="D14" s="17">
        <f t="shared" si="0"/>
        <v>0</v>
      </c>
      <c r="E14" s="33"/>
      <c r="F14" s="19">
        <f t="shared" si="1"/>
        <v>0</v>
      </c>
    </row>
    <row r="15" spans="1:6" hidden="1" x14ac:dyDescent="0.2">
      <c r="A15" s="133" t="s">
        <v>10</v>
      </c>
      <c r="B15" s="88">
        <v>78.099999999999994</v>
      </c>
      <c r="C15" s="33"/>
      <c r="D15" s="17">
        <f t="shared" si="0"/>
        <v>0</v>
      </c>
      <c r="E15" s="33"/>
      <c r="F15" s="19">
        <f t="shared" si="1"/>
        <v>0</v>
      </c>
    </row>
    <row r="16" spans="1:6" hidden="1" x14ac:dyDescent="0.2">
      <c r="A16" s="133" t="s">
        <v>11</v>
      </c>
      <c r="B16" s="88">
        <v>2.7370000000000001</v>
      </c>
      <c r="C16" s="33"/>
      <c r="D16" s="17">
        <f t="shared" si="0"/>
        <v>0</v>
      </c>
      <c r="E16" s="33"/>
      <c r="F16" s="19">
        <f t="shared" si="1"/>
        <v>0</v>
      </c>
    </row>
    <row r="17" spans="1:6" hidden="1" x14ac:dyDescent="0.2">
      <c r="A17" s="133" t="s">
        <v>12</v>
      </c>
      <c r="B17" s="88">
        <v>52.4</v>
      </c>
      <c r="C17" s="33"/>
      <c r="D17" s="17">
        <f t="shared" si="0"/>
        <v>0</v>
      </c>
      <c r="E17" s="33"/>
      <c r="F17" s="19">
        <f t="shared" si="1"/>
        <v>0</v>
      </c>
    </row>
    <row r="18" spans="1:6" hidden="1" x14ac:dyDescent="0.2">
      <c r="A18" s="133" t="s">
        <v>13</v>
      </c>
      <c r="B18" s="88">
        <v>26</v>
      </c>
      <c r="C18" s="33"/>
      <c r="D18" s="17">
        <f t="shared" si="0"/>
        <v>0</v>
      </c>
      <c r="E18" s="33"/>
      <c r="F18" s="19">
        <f t="shared" si="1"/>
        <v>0</v>
      </c>
    </row>
    <row r="19" spans="1:6" hidden="1" x14ac:dyDescent="0.2">
      <c r="A19" s="133" t="s">
        <v>14</v>
      </c>
      <c r="B19" s="88"/>
      <c r="C19" s="33"/>
      <c r="D19" s="17" t="e">
        <f t="shared" si="0"/>
        <v>#DIV/0!</v>
      </c>
      <c r="E19" s="33"/>
      <c r="F19" s="19">
        <f t="shared" si="1"/>
        <v>0</v>
      </c>
    </row>
    <row r="20" spans="1:6" hidden="1" x14ac:dyDescent="0.2">
      <c r="A20" s="133" t="s">
        <v>15</v>
      </c>
      <c r="B20" s="88">
        <v>130.511</v>
      </c>
      <c r="C20" s="33"/>
      <c r="D20" s="17">
        <f t="shared" si="0"/>
        <v>0</v>
      </c>
      <c r="E20" s="33">
        <v>0.02</v>
      </c>
      <c r="F20" s="19">
        <f t="shared" si="1"/>
        <v>-0.02</v>
      </c>
    </row>
    <row r="21" spans="1:6" hidden="1" x14ac:dyDescent="0.2">
      <c r="A21" s="133" t="s">
        <v>16</v>
      </c>
      <c r="B21" s="88"/>
      <c r="C21" s="33"/>
      <c r="D21" s="17" t="e">
        <f t="shared" si="0"/>
        <v>#DIV/0!</v>
      </c>
      <c r="E21" s="33"/>
      <c r="F21" s="19">
        <f t="shared" si="1"/>
        <v>0</v>
      </c>
    </row>
    <row r="22" spans="1:6" hidden="1" x14ac:dyDescent="0.2">
      <c r="A22" s="133" t="s">
        <v>17</v>
      </c>
      <c r="B22" s="88">
        <v>10.6</v>
      </c>
      <c r="C22" s="33"/>
      <c r="D22" s="17">
        <f t="shared" si="0"/>
        <v>0</v>
      </c>
      <c r="E22" s="33"/>
      <c r="F22" s="19">
        <f t="shared" si="1"/>
        <v>0</v>
      </c>
    </row>
    <row r="23" spans="1:6" hidden="1" x14ac:dyDescent="0.2">
      <c r="A23" s="133" t="s">
        <v>18</v>
      </c>
      <c r="B23" s="88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33"/>
      <c r="B24" s="88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132" t="s">
        <v>19</v>
      </c>
      <c r="B25" s="13">
        <v>15.1</v>
      </c>
      <c r="C25" s="30">
        <f>SUM(C26:C35)-C29</f>
        <v>0</v>
      </c>
      <c r="D25" s="13">
        <f t="shared" si="0"/>
        <v>0</v>
      </c>
      <c r="E25" s="30">
        <v>0</v>
      </c>
      <c r="F25" s="15">
        <f t="shared" si="1"/>
        <v>0</v>
      </c>
    </row>
    <row r="26" spans="1:6" hidden="1" x14ac:dyDescent="0.2">
      <c r="A26" s="133" t="s">
        <v>20</v>
      </c>
      <c r="B26" s="88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33" t="s">
        <v>21</v>
      </c>
      <c r="B27" s="88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33" t="s">
        <v>22</v>
      </c>
      <c r="B28" s="88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33" t="s">
        <v>23</v>
      </c>
      <c r="B29" s="88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33" t="s">
        <v>24</v>
      </c>
      <c r="B30" s="88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133" t="s">
        <v>25</v>
      </c>
      <c r="B31" s="88">
        <v>15.1</v>
      </c>
      <c r="C31" s="33"/>
      <c r="D31" s="17">
        <f t="shared" si="0"/>
        <v>0</v>
      </c>
      <c r="E31" s="33"/>
      <c r="F31" s="19">
        <f t="shared" si="1"/>
        <v>0</v>
      </c>
    </row>
    <row r="32" spans="1:6" hidden="1" x14ac:dyDescent="0.2">
      <c r="A32" s="133" t="s">
        <v>26</v>
      </c>
      <c r="B32" s="88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33" t="s">
        <v>27</v>
      </c>
      <c r="B33" s="88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33" t="s">
        <v>28</v>
      </c>
      <c r="B34" s="88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33" t="s">
        <v>29</v>
      </c>
      <c r="B35" s="88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32" t="s">
        <v>30</v>
      </c>
      <c r="B36" s="13">
        <v>1008.829</v>
      </c>
      <c r="C36" s="30">
        <f>SUM(C37:C44)</f>
        <v>91.52</v>
      </c>
      <c r="D36" s="13">
        <f t="shared" si="0"/>
        <v>9.0719041581873636</v>
      </c>
      <c r="E36" s="30">
        <v>157.9</v>
      </c>
      <c r="F36" s="15">
        <f t="shared" si="1"/>
        <v>-66.38000000000001</v>
      </c>
    </row>
    <row r="37" spans="1:6" x14ac:dyDescent="0.2">
      <c r="A37" s="133" t="s">
        <v>31</v>
      </c>
      <c r="B37" s="88">
        <v>33.450000000000003</v>
      </c>
      <c r="C37" s="33">
        <v>0.19</v>
      </c>
      <c r="D37" s="33">
        <f t="shared" si="0"/>
        <v>0.56801195814648731</v>
      </c>
      <c r="E37" s="33">
        <v>4.7</v>
      </c>
      <c r="F37" s="19">
        <f t="shared" si="1"/>
        <v>-4.51</v>
      </c>
    </row>
    <row r="38" spans="1:6" hidden="1" x14ac:dyDescent="0.2">
      <c r="A38" s="133" t="s">
        <v>32</v>
      </c>
      <c r="B38" s="88"/>
      <c r="C38" s="33"/>
      <c r="D38" s="17" t="e">
        <f t="shared" si="0"/>
        <v>#DIV/0!</v>
      </c>
      <c r="E38" s="33"/>
      <c r="F38" s="19">
        <f t="shared" si="1"/>
        <v>0</v>
      </c>
    </row>
    <row r="39" spans="1:6" x14ac:dyDescent="0.2">
      <c r="A39" s="133" t="s">
        <v>33</v>
      </c>
      <c r="B39" s="88">
        <v>2.5790000000000002</v>
      </c>
      <c r="C39" s="62">
        <v>0.03</v>
      </c>
      <c r="D39" s="33">
        <f t="shared" si="0"/>
        <v>1.1632415664986426</v>
      </c>
      <c r="E39" s="33">
        <v>0.03</v>
      </c>
      <c r="F39" s="19">
        <f t="shared" si="1"/>
        <v>0</v>
      </c>
    </row>
    <row r="40" spans="1:6" x14ac:dyDescent="0.2">
      <c r="A40" s="133" t="s">
        <v>34</v>
      </c>
      <c r="B40" s="88">
        <v>642.79999999999995</v>
      </c>
      <c r="C40" s="33">
        <v>91</v>
      </c>
      <c r="D40" s="33">
        <f t="shared" si="0"/>
        <v>14.156813939016802</v>
      </c>
      <c r="E40" s="33">
        <v>140.30000000000001</v>
      </c>
      <c r="F40" s="19">
        <f t="shared" si="1"/>
        <v>-49.300000000000011</v>
      </c>
    </row>
    <row r="41" spans="1:6" hidden="1" x14ac:dyDescent="0.2">
      <c r="A41" s="133" t="s">
        <v>35</v>
      </c>
      <c r="B41" s="88"/>
      <c r="C41" s="33"/>
      <c r="D41" s="17" t="e">
        <f t="shared" si="0"/>
        <v>#DIV/0!</v>
      </c>
      <c r="E41" s="33"/>
      <c r="F41" s="19">
        <f t="shared" si="1"/>
        <v>0</v>
      </c>
    </row>
    <row r="42" spans="1:6" hidden="1" x14ac:dyDescent="0.2">
      <c r="A42" s="133" t="s">
        <v>36</v>
      </c>
      <c r="B42" s="88">
        <v>70</v>
      </c>
      <c r="C42" s="33"/>
      <c r="D42" s="17">
        <f t="shared" si="0"/>
        <v>0</v>
      </c>
      <c r="E42" s="33"/>
      <c r="F42" s="19">
        <f t="shared" si="1"/>
        <v>0</v>
      </c>
    </row>
    <row r="43" spans="1:6" x14ac:dyDescent="0.2">
      <c r="A43" s="133" t="s">
        <v>37</v>
      </c>
      <c r="B43" s="88">
        <v>260</v>
      </c>
      <c r="C43" s="33">
        <v>0.3</v>
      </c>
      <c r="D43" s="17">
        <f t="shared" si="0"/>
        <v>0.11538461538461538</v>
      </c>
      <c r="E43" s="33">
        <v>12.9</v>
      </c>
      <c r="F43" s="19">
        <f t="shared" si="1"/>
        <v>-12.6</v>
      </c>
    </row>
    <row r="44" spans="1:6" hidden="1" x14ac:dyDescent="0.2">
      <c r="A44" s="133" t="s">
        <v>38</v>
      </c>
      <c r="B44" s="88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32" t="s">
        <v>39</v>
      </c>
      <c r="B45" s="89">
        <v>601.52199999999993</v>
      </c>
      <c r="C45" s="30">
        <f>SUM(C46:C52)</f>
        <v>1.2400000000000002</v>
      </c>
      <c r="D45" s="13">
        <f t="shared" si="0"/>
        <v>0.206143748690821</v>
      </c>
      <c r="E45" s="30">
        <v>75.3</v>
      </c>
      <c r="F45" s="15">
        <f t="shared" si="1"/>
        <v>-74.06</v>
      </c>
    </row>
    <row r="46" spans="1:6" x14ac:dyDescent="0.2">
      <c r="A46" s="133" t="s">
        <v>40</v>
      </c>
      <c r="B46" s="88">
        <v>19</v>
      </c>
      <c r="C46" s="33">
        <v>0.7</v>
      </c>
      <c r="D46" s="17">
        <f t="shared" si="0"/>
        <v>3.6842105263157889</v>
      </c>
      <c r="E46" s="33">
        <v>0.6</v>
      </c>
      <c r="F46" s="19">
        <f t="shared" si="1"/>
        <v>9.9999999999999978E-2</v>
      </c>
    </row>
    <row r="47" spans="1:6" hidden="1" x14ac:dyDescent="0.2">
      <c r="A47" s="133" t="s">
        <v>41</v>
      </c>
      <c r="B47" s="88">
        <v>21.158999999999999</v>
      </c>
      <c r="C47" s="33"/>
      <c r="D47" s="17">
        <f t="shared" si="0"/>
        <v>0</v>
      </c>
      <c r="E47" s="33"/>
      <c r="F47" s="19">
        <f t="shared" si="1"/>
        <v>0</v>
      </c>
    </row>
    <row r="48" spans="1:6" s="56" customFormat="1" x14ac:dyDescent="0.2">
      <c r="A48" s="133" t="s">
        <v>42</v>
      </c>
      <c r="B48" s="128">
        <v>145.5</v>
      </c>
      <c r="C48" s="54">
        <v>0.4</v>
      </c>
      <c r="D48" s="17">
        <f t="shared" si="0"/>
        <v>0.27491408934707906</v>
      </c>
      <c r="E48" s="54"/>
      <c r="F48" s="19">
        <f t="shared" si="1"/>
        <v>0.4</v>
      </c>
    </row>
    <row r="49" spans="1:6" hidden="1" x14ac:dyDescent="0.2">
      <c r="A49" s="133" t="s">
        <v>43</v>
      </c>
      <c r="B49" s="88">
        <v>68.563000000000002</v>
      </c>
      <c r="C49" s="39"/>
      <c r="D49" s="17">
        <f t="shared" si="0"/>
        <v>0</v>
      </c>
      <c r="E49" s="39">
        <v>0.2</v>
      </c>
      <c r="F49" s="19">
        <f t="shared" si="1"/>
        <v>-0.2</v>
      </c>
    </row>
    <row r="50" spans="1:6" hidden="1" x14ac:dyDescent="0.2">
      <c r="A50" s="133" t="s">
        <v>44</v>
      </c>
      <c r="B50" s="88">
        <v>95.5</v>
      </c>
      <c r="C50" s="33"/>
      <c r="D50" s="17">
        <f t="shared" si="0"/>
        <v>0</v>
      </c>
      <c r="E50" s="33"/>
      <c r="F50" s="19">
        <f t="shared" si="1"/>
        <v>0</v>
      </c>
    </row>
    <row r="51" spans="1:6" x14ac:dyDescent="0.2">
      <c r="A51" s="134" t="s">
        <v>45</v>
      </c>
      <c r="B51" s="129">
        <v>9.1999999999999993</v>
      </c>
      <c r="C51" s="104">
        <v>0.14000000000000001</v>
      </c>
      <c r="D51" s="25">
        <f t="shared" si="0"/>
        <v>1.5217391304347829</v>
      </c>
      <c r="E51" s="43">
        <v>0.4</v>
      </c>
      <c r="F51" s="26">
        <f t="shared" si="1"/>
        <v>-0.26</v>
      </c>
    </row>
    <row r="52" spans="1:6" hidden="1" x14ac:dyDescent="0.2">
      <c r="A52" s="166" t="s">
        <v>46</v>
      </c>
      <c r="B52" s="64">
        <v>242.6</v>
      </c>
      <c r="C52" s="63"/>
      <c r="D52" s="64">
        <f t="shared" si="0"/>
        <v>0</v>
      </c>
      <c r="E52" s="63">
        <v>74.099999999999994</v>
      </c>
      <c r="F52" s="65">
        <f t="shared" si="1"/>
        <v>-74.099999999999994</v>
      </c>
    </row>
    <row r="53" spans="1:6" s="23" customFormat="1" ht="15" hidden="1" x14ac:dyDescent="0.25">
      <c r="A53" s="132" t="s">
        <v>47</v>
      </c>
      <c r="B53" s="89">
        <v>375.83080999999993</v>
      </c>
      <c r="C53" s="30">
        <f>SUM(C54:C67)</f>
        <v>0</v>
      </c>
      <c r="D53" s="13">
        <f t="shared" si="0"/>
        <v>0</v>
      </c>
      <c r="E53" s="30"/>
      <c r="F53" s="15">
        <f t="shared" si="1"/>
        <v>0</v>
      </c>
    </row>
    <row r="54" spans="1:6" hidden="1" x14ac:dyDescent="0.2">
      <c r="A54" s="133" t="s">
        <v>48</v>
      </c>
      <c r="B54" s="88">
        <v>13.5</v>
      </c>
      <c r="C54" s="33"/>
      <c r="D54" s="17">
        <f t="shared" si="0"/>
        <v>0</v>
      </c>
      <c r="E54" s="33"/>
      <c r="F54" s="19">
        <f t="shared" si="1"/>
        <v>0</v>
      </c>
    </row>
    <row r="55" spans="1:6" hidden="1" x14ac:dyDescent="0.2">
      <c r="A55" s="133" t="s">
        <v>49</v>
      </c>
      <c r="B55" s="88"/>
      <c r="C55" s="33"/>
      <c r="D55" s="17" t="e">
        <f t="shared" si="0"/>
        <v>#DIV/0!</v>
      </c>
      <c r="E55" s="33"/>
      <c r="F55" s="19">
        <f t="shared" si="1"/>
        <v>0</v>
      </c>
    </row>
    <row r="56" spans="1:6" hidden="1" x14ac:dyDescent="0.2">
      <c r="A56" s="133" t="s">
        <v>50</v>
      </c>
      <c r="B56" s="88">
        <v>29</v>
      </c>
      <c r="C56" s="33"/>
      <c r="D56" s="17">
        <f t="shared" si="0"/>
        <v>0</v>
      </c>
      <c r="E56" s="33"/>
      <c r="F56" s="19">
        <f t="shared" si="1"/>
        <v>0</v>
      </c>
    </row>
    <row r="57" spans="1:6" hidden="1" x14ac:dyDescent="0.2">
      <c r="A57" s="133" t="s">
        <v>51</v>
      </c>
      <c r="B57" s="88">
        <v>71.099999999999994</v>
      </c>
      <c r="C57" s="33"/>
      <c r="D57" s="17">
        <f t="shared" si="0"/>
        <v>0</v>
      </c>
      <c r="E57" s="33"/>
      <c r="F57" s="19">
        <f t="shared" si="1"/>
        <v>0</v>
      </c>
    </row>
    <row r="58" spans="1:6" hidden="1" x14ac:dyDescent="0.2">
      <c r="A58" s="133" t="s">
        <v>52</v>
      </c>
      <c r="B58" s="88"/>
      <c r="C58" s="33"/>
      <c r="D58" s="17" t="e">
        <f t="shared" si="0"/>
        <v>#DIV/0!</v>
      </c>
      <c r="E58" s="33"/>
      <c r="F58" s="19">
        <f t="shared" si="1"/>
        <v>0</v>
      </c>
    </row>
    <row r="59" spans="1:6" hidden="1" x14ac:dyDescent="0.2">
      <c r="A59" s="133" t="s">
        <v>53</v>
      </c>
      <c r="B59" s="88">
        <v>2.8</v>
      </c>
      <c r="C59" s="33"/>
      <c r="D59" s="17">
        <f t="shared" si="0"/>
        <v>0</v>
      </c>
      <c r="E59" s="33"/>
      <c r="F59" s="19">
        <f t="shared" si="1"/>
        <v>0</v>
      </c>
    </row>
    <row r="60" spans="1:6" hidden="1" x14ac:dyDescent="0.2">
      <c r="A60" s="133" t="s">
        <v>54</v>
      </c>
      <c r="B60" s="88"/>
      <c r="C60" s="33"/>
      <c r="D60" s="17" t="e">
        <f t="shared" si="0"/>
        <v>#DIV/0!</v>
      </c>
      <c r="E60" s="33"/>
      <c r="F60" s="19">
        <f t="shared" si="1"/>
        <v>0</v>
      </c>
    </row>
    <row r="61" spans="1:6" hidden="1" x14ac:dyDescent="0.2">
      <c r="A61" s="133" t="s">
        <v>55</v>
      </c>
      <c r="B61" s="88">
        <v>0.3</v>
      </c>
      <c r="C61" s="33"/>
      <c r="D61" s="17">
        <f t="shared" si="0"/>
        <v>0</v>
      </c>
      <c r="E61" s="33"/>
      <c r="F61" s="19">
        <f t="shared" si="1"/>
        <v>0</v>
      </c>
    </row>
    <row r="62" spans="1:6" hidden="1" x14ac:dyDescent="0.2">
      <c r="A62" s="133" t="s">
        <v>56</v>
      </c>
      <c r="B62" s="88">
        <v>13.4</v>
      </c>
      <c r="C62" s="33"/>
      <c r="D62" s="17">
        <f t="shared" si="0"/>
        <v>0</v>
      </c>
      <c r="E62" s="33"/>
      <c r="F62" s="19">
        <f t="shared" si="1"/>
        <v>0</v>
      </c>
    </row>
    <row r="63" spans="1:6" hidden="1" x14ac:dyDescent="0.2">
      <c r="A63" s="133" t="s">
        <v>57</v>
      </c>
      <c r="B63" s="88">
        <v>62.5</v>
      </c>
      <c r="C63" s="33"/>
      <c r="D63" s="17">
        <f t="shared" si="0"/>
        <v>0</v>
      </c>
      <c r="E63" s="33"/>
      <c r="F63" s="19">
        <f t="shared" si="1"/>
        <v>0</v>
      </c>
    </row>
    <row r="64" spans="1:6" hidden="1" x14ac:dyDescent="0.2">
      <c r="A64" s="133" t="s">
        <v>58</v>
      </c>
      <c r="B64" s="88">
        <v>27.2</v>
      </c>
      <c r="C64" s="33"/>
      <c r="D64" s="17">
        <f t="shared" si="0"/>
        <v>0</v>
      </c>
      <c r="E64" s="33"/>
      <c r="F64" s="19">
        <f t="shared" si="1"/>
        <v>0</v>
      </c>
    </row>
    <row r="65" spans="1:6" hidden="1" x14ac:dyDescent="0.2">
      <c r="A65" s="133" t="s">
        <v>59</v>
      </c>
      <c r="B65" s="88">
        <v>40</v>
      </c>
      <c r="C65" s="33"/>
      <c r="D65" s="17">
        <f t="shared" si="0"/>
        <v>0</v>
      </c>
      <c r="E65" s="33"/>
      <c r="F65" s="19">
        <f t="shared" si="1"/>
        <v>0</v>
      </c>
    </row>
    <row r="66" spans="1:6" hidden="1" x14ac:dyDescent="0.2">
      <c r="A66" s="133" t="s">
        <v>60</v>
      </c>
      <c r="B66" s="88">
        <v>105.95</v>
      </c>
      <c r="C66" s="33"/>
      <c r="D66" s="17">
        <f t="shared" si="0"/>
        <v>0</v>
      </c>
      <c r="E66" s="33"/>
      <c r="F66" s="19">
        <f t="shared" si="1"/>
        <v>0</v>
      </c>
    </row>
    <row r="67" spans="1:6" s="23" customFormat="1" ht="15" hidden="1" x14ac:dyDescent="0.25">
      <c r="A67" s="133" t="s">
        <v>61</v>
      </c>
      <c r="B67" s="17">
        <v>10.08081</v>
      </c>
      <c r="C67" s="30"/>
      <c r="D67" s="17">
        <f t="shared" si="0"/>
        <v>0</v>
      </c>
      <c r="E67" s="33"/>
      <c r="F67" s="19">
        <f t="shared" si="1"/>
        <v>0</v>
      </c>
    </row>
    <row r="68" spans="1:6" s="23" customFormat="1" ht="15" hidden="1" x14ac:dyDescent="0.25">
      <c r="A68" s="132" t="s">
        <v>62</v>
      </c>
      <c r="B68" s="89">
        <v>5.4</v>
      </c>
      <c r="C68" s="30">
        <f>SUM(C69:C74)-C72-C73</f>
        <v>0</v>
      </c>
      <c r="D68" s="17">
        <f t="shared" si="0"/>
        <v>0</v>
      </c>
      <c r="E68" s="30"/>
      <c r="F68" s="19">
        <f t="shared" si="1"/>
        <v>0</v>
      </c>
    </row>
    <row r="69" spans="1:6" hidden="1" x14ac:dyDescent="0.2">
      <c r="A69" s="133" t="s">
        <v>63</v>
      </c>
      <c r="B69" s="88">
        <v>0.5</v>
      </c>
      <c r="C69" s="33"/>
      <c r="D69" s="17">
        <f t="shared" ref="D69:D102" si="2">C69/B69*100</f>
        <v>0</v>
      </c>
      <c r="E69" s="33"/>
      <c r="F69" s="19">
        <f t="shared" si="1"/>
        <v>0</v>
      </c>
    </row>
    <row r="70" spans="1:6" hidden="1" x14ac:dyDescent="0.2">
      <c r="A70" s="133" t="s">
        <v>64</v>
      </c>
      <c r="B70" s="88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33" t="s">
        <v>65</v>
      </c>
      <c r="B71" s="88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33" t="s">
        <v>66</v>
      </c>
      <c r="B72" s="88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33" t="s">
        <v>67</v>
      </c>
      <c r="B73" s="88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hidden="1" x14ac:dyDescent="0.25">
      <c r="A74" s="133" t="s">
        <v>68</v>
      </c>
      <c r="B74" s="17">
        <v>4.9000000000000004</v>
      </c>
      <c r="C74" s="30"/>
      <c r="D74" s="17">
        <f t="shared" si="2"/>
        <v>0</v>
      </c>
      <c r="E74" s="30"/>
      <c r="F74" s="19">
        <f t="shared" si="3"/>
        <v>0</v>
      </c>
    </row>
    <row r="75" spans="1:6" s="23" customFormat="1" ht="15" hidden="1" x14ac:dyDescent="0.25">
      <c r="A75" s="132" t="s">
        <v>69</v>
      </c>
      <c r="B75" s="89">
        <v>17.855</v>
      </c>
      <c r="C75" s="30">
        <f>SUM(C76:C91)-C82-C83-C85-C91</f>
        <v>0</v>
      </c>
      <c r="D75" s="17">
        <f t="shared" si="2"/>
        <v>0</v>
      </c>
      <c r="E75" s="30"/>
      <c r="F75" s="19">
        <f t="shared" si="3"/>
        <v>0</v>
      </c>
    </row>
    <row r="76" spans="1:6" hidden="1" x14ac:dyDescent="0.2">
      <c r="A76" s="133" t="s">
        <v>70</v>
      </c>
      <c r="B76" s="88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33" t="s">
        <v>71</v>
      </c>
      <c r="B77" s="88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33" t="s">
        <v>72</v>
      </c>
      <c r="B78" s="88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33" t="s">
        <v>73</v>
      </c>
      <c r="B79" s="88"/>
      <c r="C79" s="33"/>
      <c r="D79" s="17" t="e">
        <f t="shared" si="2"/>
        <v>#DIV/0!</v>
      </c>
      <c r="E79" s="33"/>
      <c r="F79" s="19">
        <f t="shared" si="3"/>
        <v>0</v>
      </c>
    </row>
    <row r="80" spans="1:6" hidden="1" x14ac:dyDescent="0.2">
      <c r="A80" s="133" t="s">
        <v>74</v>
      </c>
      <c r="B80" s="88">
        <v>10</v>
      </c>
      <c r="C80" s="33"/>
      <c r="D80" s="17">
        <f t="shared" si="2"/>
        <v>0</v>
      </c>
      <c r="E80" s="33"/>
      <c r="F80" s="19">
        <f t="shared" si="3"/>
        <v>0</v>
      </c>
    </row>
    <row r="81" spans="1:6" hidden="1" x14ac:dyDescent="0.2">
      <c r="A81" s="133" t="s">
        <v>75</v>
      </c>
      <c r="B81" s="88"/>
      <c r="C81" s="33"/>
      <c r="D81" s="17" t="e">
        <f t="shared" si="2"/>
        <v>#DIV/0!</v>
      </c>
      <c r="E81" s="33"/>
      <c r="F81" s="19">
        <f t="shared" si="3"/>
        <v>0</v>
      </c>
    </row>
    <row r="82" spans="1:6" hidden="1" x14ac:dyDescent="0.2">
      <c r="A82" s="133" t="s">
        <v>76</v>
      </c>
      <c r="B82" s="88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33" t="s">
        <v>77</v>
      </c>
      <c r="B83" s="88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33" t="s">
        <v>78</v>
      </c>
      <c r="B84" s="88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33" t="s">
        <v>79</v>
      </c>
      <c r="B85" s="88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33" t="s">
        <v>80</v>
      </c>
      <c r="B86" s="88">
        <v>1.5</v>
      </c>
      <c r="C86" s="33"/>
      <c r="D86" s="17">
        <f t="shared" si="2"/>
        <v>0</v>
      </c>
      <c r="E86" s="33"/>
      <c r="F86" s="19">
        <f t="shared" si="3"/>
        <v>0</v>
      </c>
    </row>
    <row r="87" spans="1:6" hidden="1" x14ac:dyDescent="0.2">
      <c r="A87" s="133" t="s">
        <v>81</v>
      </c>
      <c r="B87" s="88">
        <v>4.3550000000000004</v>
      </c>
      <c r="C87" s="33"/>
      <c r="D87" s="17">
        <f t="shared" si="2"/>
        <v>0</v>
      </c>
      <c r="E87" s="33"/>
      <c r="F87" s="19">
        <f t="shared" si="3"/>
        <v>0</v>
      </c>
    </row>
    <row r="88" spans="1:6" hidden="1" x14ac:dyDescent="0.2">
      <c r="A88" s="133" t="s">
        <v>82</v>
      </c>
      <c r="B88" s="88">
        <v>2</v>
      </c>
      <c r="C88" s="33"/>
      <c r="D88" s="17">
        <f t="shared" si="2"/>
        <v>0</v>
      </c>
      <c r="E88" s="33"/>
      <c r="F88" s="19">
        <f t="shared" si="3"/>
        <v>0</v>
      </c>
    </row>
    <row r="89" spans="1:6" hidden="1" x14ac:dyDescent="0.2">
      <c r="A89" s="133" t="s">
        <v>83</v>
      </c>
      <c r="B89" s="88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33" t="s">
        <v>84</v>
      </c>
      <c r="B90" s="88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33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hidden="1" x14ac:dyDescent="0.25">
      <c r="A92" s="132" t="s">
        <v>86</v>
      </c>
      <c r="B92" s="89">
        <v>57</v>
      </c>
      <c r="C92" s="30">
        <f>SUM(C93:C102)-C98</f>
        <v>0</v>
      </c>
      <c r="D92" s="17">
        <f t="shared" si="2"/>
        <v>0</v>
      </c>
      <c r="E92" s="35"/>
      <c r="F92" s="19">
        <f t="shared" si="3"/>
        <v>0</v>
      </c>
    </row>
    <row r="93" spans="1:6" hidden="1" x14ac:dyDescent="0.2">
      <c r="A93" s="133" t="s">
        <v>87</v>
      </c>
      <c r="B93" s="88"/>
      <c r="C93" s="33"/>
      <c r="D93" s="17" t="e">
        <f t="shared" si="2"/>
        <v>#DIV/0!</v>
      </c>
      <c r="E93" s="33"/>
      <c r="F93" s="19">
        <f t="shared" si="3"/>
        <v>0</v>
      </c>
    </row>
    <row r="94" spans="1:6" hidden="1" x14ac:dyDescent="0.2">
      <c r="A94" s="133" t="s">
        <v>88</v>
      </c>
      <c r="B94" s="88">
        <v>40</v>
      </c>
      <c r="C94" s="33"/>
      <c r="D94" s="17">
        <f t="shared" si="2"/>
        <v>0</v>
      </c>
      <c r="E94" s="62"/>
      <c r="F94" s="19">
        <f t="shared" si="3"/>
        <v>0</v>
      </c>
    </row>
    <row r="95" spans="1:6" hidden="1" x14ac:dyDescent="0.2">
      <c r="A95" s="133" t="s">
        <v>89</v>
      </c>
      <c r="B95" s="88">
        <v>1</v>
      </c>
      <c r="C95" s="33"/>
      <c r="D95" s="17">
        <f t="shared" si="2"/>
        <v>0</v>
      </c>
      <c r="E95" s="33"/>
      <c r="F95" s="19">
        <f t="shared" si="3"/>
        <v>0</v>
      </c>
    </row>
    <row r="96" spans="1:6" hidden="1" x14ac:dyDescent="0.2">
      <c r="A96" s="133" t="s">
        <v>90</v>
      </c>
      <c r="B96" s="88">
        <v>14.6</v>
      </c>
      <c r="C96" s="33"/>
      <c r="D96" s="17">
        <f t="shared" si="2"/>
        <v>0</v>
      </c>
      <c r="E96" s="33"/>
      <c r="F96" s="19">
        <f t="shared" si="3"/>
        <v>0</v>
      </c>
    </row>
    <row r="97" spans="1:6" hidden="1" x14ac:dyDescent="0.2">
      <c r="A97" s="133" t="s">
        <v>91</v>
      </c>
      <c r="B97" s="88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33" t="s">
        <v>92</v>
      </c>
      <c r="B98" s="88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33" t="s">
        <v>93</v>
      </c>
      <c r="B99" s="88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33" t="s">
        <v>94</v>
      </c>
      <c r="B100" s="88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134" t="s">
        <v>95</v>
      </c>
      <c r="B101" s="129">
        <v>1.4</v>
      </c>
      <c r="C101" s="43"/>
      <c r="D101" s="25">
        <f t="shared" si="2"/>
        <v>0</v>
      </c>
      <c r="E101" s="43"/>
      <c r="F101" s="26">
        <f t="shared" si="3"/>
        <v>0</v>
      </c>
    </row>
    <row r="102" spans="1:6" hidden="1" x14ac:dyDescent="0.2">
      <c r="A102" s="130" t="s">
        <v>96</v>
      </c>
      <c r="B102" s="80"/>
      <c r="D102" s="64" t="e">
        <f t="shared" si="2"/>
        <v>#DIV/0!</v>
      </c>
      <c r="E102" s="58"/>
      <c r="F102" s="131"/>
    </row>
    <row r="103" spans="1:6" hidden="1" x14ac:dyDescent="0.2"/>
    <row r="104" spans="1:6" hidden="1" x14ac:dyDescent="0.2"/>
    <row r="105" spans="1:6" hidden="1" x14ac:dyDescent="0.2"/>
    <row r="106" spans="1:6" hidden="1" x14ac:dyDescent="0.2"/>
    <row r="107" spans="1:6" hidden="1" x14ac:dyDescent="0.2"/>
    <row r="108" spans="1:6" hidden="1" x14ac:dyDescent="0.2"/>
    <row r="109" spans="1:6" hidden="1" x14ac:dyDescent="0.2"/>
    <row r="110" spans="1:6" hidden="1" x14ac:dyDescent="0.2"/>
    <row r="111" spans="1:6" hidden="1" x14ac:dyDescent="0.2"/>
    <row r="112" spans="1:6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</sheetData>
  <mergeCells count="5">
    <mergeCell ref="A1:F1"/>
    <mergeCell ref="A2:F2"/>
    <mergeCell ref="A3:A4"/>
    <mergeCell ref="B3:B4"/>
    <mergeCell ref="C3:F3"/>
  </mergeCells>
  <conditionalFormatting sqref="D5:D36 D41:D102 D38">
    <cfRule type="cellIs" dxfId="5" priority="2" stopIfTrue="1" operator="greaterThan">
      <formula>60</formula>
    </cfRule>
  </conditionalFormatting>
  <printOptions horizontalCentered="1"/>
  <pageMargins left="0.59055118110236227" right="0" top="0.59055118110236227" bottom="0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G43" sqref="G43"/>
    </sheetView>
  </sheetViews>
  <sheetFormatPr defaultRowHeight="14.25" x14ac:dyDescent="0.2"/>
  <cols>
    <col min="1" max="1" width="30.85546875" style="22" customWidth="1"/>
    <col min="2" max="2" width="15.42578125" style="22" customWidth="1"/>
    <col min="3" max="4" width="9.85546875" style="22" customWidth="1"/>
    <col min="5" max="5" width="9.140625" style="22" customWidth="1"/>
    <col min="6" max="6" width="10.85546875" style="22" customWidth="1"/>
    <col min="7" max="240" width="9.140625" style="22"/>
    <col min="241" max="241" width="26.140625" style="22" customWidth="1"/>
    <col min="242" max="242" width="11.5703125" style="22" customWidth="1"/>
    <col min="243" max="243" width="0" style="22" hidden="1" customWidth="1"/>
    <col min="244" max="244" width="8.85546875" style="22" customWidth="1"/>
    <col min="245" max="245" width="9.85546875" style="22" customWidth="1"/>
    <col min="246" max="246" width="8.7109375" style="22" customWidth="1"/>
    <col min="247" max="247" width="9.5703125" style="22" customWidth="1"/>
    <col min="248" max="496" width="9.140625" style="22"/>
    <col min="497" max="497" width="26.140625" style="22" customWidth="1"/>
    <col min="498" max="498" width="11.5703125" style="22" customWidth="1"/>
    <col min="499" max="499" width="0" style="22" hidden="1" customWidth="1"/>
    <col min="500" max="500" width="8.85546875" style="22" customWidth="1"/>
    <col min="501" max="501" width="9.85546875" style="22" customWidth="1"/>
    <col min="502" max="502" width="8.7109375" style="22" customWidth="1"/>
    <col min="503" max="503" width="9.5703125" style="22" customWidth="1"/>
    <col min="504" max="752" width="9.140625" style="22"/>
    <col min="753" max="753" width="26.140625" style="22" customWidth="1"/>
    <col min="754" max="754" width="11.5703125" style="22" customWidth="1"/>
    <col min="755" max="755" width="0" style="22" hidden="1" customWidth="1"/>
    <col min="756" max="756" width="8.85546875" style="22" customWidth="1"/>
    <col min="757" max="757" width="9.85546875" style="22" customWidth="1"/>
    <col min="758" max="758" width="8.7109375" style="22" customWidth="1"/>
    <col min="759" max="759" width="9.5703125" style="22" customWidth="1"/>
    <col min="760" max="1008" width="9.140625" style="22"/>
    <col min="1009" max="1009" width="26.140625" style="22" customWidth="1"/>
    <col min="1010" max="1010" width="11.5703125" style="22" customWidth="1"/>
    <col min="1011" max="1011" width="0" style="22" hidden="1" customWidth="1"/>
    <col min="1012" max="1012" width="8.85546875" style="22" customWidth="1"/>
    <col min="1013" max="1013" width="9.85546875" style="22" customWidth="1"/>
    <col min="1014" max="1014" width="8.7109375" style="22" customWidth="1"/>
    <col min="1015" max="1015" width="9.5703125" style="22" customWidth="1"/>
    <col min="1016" max="1264" width="9.140625" style="22"/>
    <col min="1265" max="1265" width="26.140625" style="22" customWidth="1"/>
    <col min="1266" max="1266" width="11.5703125" style="22" customWidth="1"/>
    <col min="1267" max="1267" width="0" style="22" hidden="1" customWidth="1"/>
    <col min="1268" max="1268" width="8.85546875" style="22" customWidth="1"/>
    <col min="1269" max="1269" width="9.85546875" style="22" customWidth="1"/>
    <col min="1270" max="1270" width="8.7109375" style="22" customWidth="1"/>
    <col min="1271" max="1271" width="9.5703125" style="22" customWidth="1"/>
    <col min="1272" max="1520" width="9.140625" style="22"/>
    <col min="1521" max="1521" width="26.140625" style="22" customWidth="1"/>
    <col min="1522" max="1522" width="11.5703125" style="22" customWidth="1"/>
    <col min="1523" max="1523" width="0" style="22" hidden="1" customWidth="1"/>
    <col min="1524" max="1524" width="8.85546875" style="22" customWidth="1"/>
    <col min="1525" max="1525" width="9.85546875" style="22" customWidth="1"/>
    <col min="1526" max="1526" width="8.7109375" style="22" customWidth="1"/>
    <col min="1527" max="1527" width="9.5703125" style="22" customWidth="1"/>
    <col min="1528" max="1776" width="9.140625" style="22"/>
    <col min="1777" max="1777" width="26.140625" style="22" customWidth="1"/>
    <col min="1778" max="1778" width="11.5703125" style="22" customWidth="1"/>
    <col min="1779" max="1779" width="0" style="22" hidden="1" customWidth="1"/>
    <col min="1780" max="1780" width="8.85546875" style="22" customWidth="1"/>
    <col min="1781" max="1781" width="9.85546875" style="22" customWidth="1"/>
    <col min="1782" max="1782" width="8.7109375" style="22" customWidth="1"/>
    <col min="1783" max="1783" width="9.5703125" style="22" customWidth="1"/>
    <col min="1784" max="2032" width="9.140625" style="22"/>
    <col min="2033" max="2033" width="26.140625" style="22" customWidth="1"/>
    <col min="2034" max="2034" width="11.5703125" style="22" customWidth="1"/>
    <col min="2035" max="2035" width="0" style="22" hidden="1" customWidth="1"/>
    <col min="2036" max="2036" width="8.85546875" style="22" customWidth="1"/>
    <col min="2037" max="2037" width="9.85546875" style="22" customWidth="1"/>
    <col min="2038" max="2038" width="8.7109375" style="22" customWidth="1"/>
    <col min="2039" max="2039" width="9.5703125" style="22" customWidth="1"/>
    <col min="2040" max="2288" width="9.140625" style="22"/>
    <col min="2289" max="2289" width="26.140625" style="22" customWidth="1"/>
    <col min="2290" max="2290" width="11.5703125" style="22" customWidth="1"/>
    <col min="2291" max="2291" width="0" style="22" hidden="1" customWidth="1"/>
    <col min="2292" max="2292" width="8.85546875" style="22" customWidth="1"/>
    <col min="2293" max="2293" width="9.85546875" style="22" customWidth="1"/>
    <col min="2294" max="2294" width="8.7109375" style="22" customWidth="1"/>
    <col min="2295" max="2295" width="9.5703125" style="22" customWidth="1"/>
    <col min="2296" max="2544" width="9.140625" style="22"/>
    <col min="2545" max="2545" width="26.140625" style="22" customWidth="1"/>
    <col min="2546" max="2546" width="11.5703125" style="22" customWidth="1"/>
    <col min="2547" max="2547" width="0" style="22" hidden="1" customWidth="1"/>
    <col min="2548" max="2548" width="8.85546875" style="22" customWidth="1"/>
    <col min="2549" max="2549" width="9.85546875" style="22" customWidth="1"/>
    <col min="2550" max="2550" width="8.7109375" style="22" customWidth="1"/>
    <col min="2551" max="2551" width="9.5703125" style="22" customWidth="1"/>
    <col min="2552" max="2800" width="9.140625" style="22"/>
    <col min="2801" max="2801" width="26.140625" style="22" customWidth="1"/>
    <col min="2802" max="2802" width="11.5703125" style="22" customWidth="1"/>
    <col min="2803" max="2803" width="0" style="22" hidden="1" customWidth="1"/>
    <col min="2804" max="2804" width="8.85546875" style="22" customWidth="1"/>
    <col min="2805" max="2805" width="9.85546875" style="22" customWidth="1"/>
    <col min="2806" max="2806" width="8.7109375" style="22" customWidth="1"/>
    <col min="2807" max="2807" width="9.5703125" style="22" customWidth="1"/>
    <col min="2808" max="3056" width="9.140625" style="22"/>
    <col min="3057" max="3057" width="26.140625" style="22" customWidth="1"/>
    <col min="3058" max="3058" width="11.5703125" style="22" customWidth="1"/>
    <col min="3059" max="3059" width="0" style="22" hidden="1" customWidth="1"/>
    <col min="3060" max="3060" width="8.85546875" style="22" customWidth="1"/>
    <col min="3061" max="3061" width="9.85546875" style="22" customWidth="1"/>
    <col min="3062" max="3062" width="8.7109375" style="22" customWidth="1"/>
    <col min="3063" max="3063" width="9.5703125" style="22" customWidth="1"/>
    <col min="3064" max="3312" width="9.140625" style="22"/>
    <col min="3313" max="3313" width="26.140625" style="22" customWidth="1"/>
    <col min="3314" max="3314" width="11.5703125" style="22" customWidth="1"/>
    <col min="3315" max="3315" width="0" style="22" hidden="1" customWidth="1"/>
    <col min="3316" max="3316" width="8.85546875" style="22" customWidth="1"/>
    <col min="3317" max="3317" width="9.85546875" style="22" customWidth="1"/>
    <col min="3318" max="3318" width="8.7109375" style="22" customWidth="1"/>
    <col min="3319" max="3319" width="9.5703125" style="22" customWidth="1"/>
    <col min="3320" max="3568" width="9.140625" style="22"/>
    <col min="3569" max="3569" width="26.140625" style="22" customWidth="1"/>
    <col min="3570" max="3570" width="11.5703125" style="22" customWidth="1"/>
    <col min="3571" max="3571" width="0" style="22" hidden="1" customWidth="1"/>
    <col min="3572" max="3572" width="8.85546875" style="22" customWidth="1"/>
    <col min="3573" max="3573" width="9.85546875" style="22" customWidth="1"/>
    <col min="3574" max="3574" width="8.7109375" style="22" customWidth="1"/>
    <col min="3575" max="3575" width="9.5703125" style="22" customWidth="1"/>
    <col min="3576" max="3824" width="9.140625" style="22"/>
    <col min="3825" max="3825" width="26.140625" style="22" customWidth="1"/>
    <col min="3826" max="3826" width="11.5703125" style="22" customWidth="1"/>
    <col min="3827" max="3827" width="0" style="22" hidden="1" customWidth="1"/>
    <col min="3828" max="3828" width="8.85546875" style="22" customWidth="1"/>
    <col min="3829" max="3829" width="9.85546875" style="22" customWidth="1"/>
    <col min="3830" max="3830" width="8.7109375" style="22" customWidth="1"/>
    <col min="3831" max="3831" width="9.5703125" style="22" customWidth="1"/>
    <col min="3832" max="4080" width="9.140625" style="22"/>
    <col min="4081" max="4081" width="26.140625" style="22" customWidth="1"/>
    <col min="4082" max="4082" width="11.5703125" style="22" customWidth="1"/>
    <col min="4083" max="4083" width="0" style="22" hidden="1" customWidth="1"/>
    <col min="4084" max="4084" width="8.85546875" style="22" customWidth="1"/>
    <col min="4085" max="4085" width="9.85546875" style="22" customWidth="1"/>
    <col min="4086" max="4086" width="8.7109375" style="22" customWidth="1"/>
    <col min="4087" max="4087" width="9.5703125" style="22" customWidth="1"/>
    <col min="4088" max="4336" width="9.140625" style="22"/>
    <col min="4337" max="4337" width="26.140625" style="22" customWidth="1"/>
    <col min="4338" max="4338" width="11.5703125" style="22" customWidth="1"/>
    <col min="4339" max="4339" width="0" style="22" hidden="1" customWidth="1"/>
    <col min="4340" max="4340" width="8.85546875" style="22" customWidth="1"/>
    <col min="4341" max="4341" width="9.85546875" style="22" customWidth="1"/>
    <col min="4342" max="4342" width="8.7109375" style="22" customWidth="1"/>
    <col min="4343" max="4343" width="9.5703125" style="22" customWidth="1"/>
    <col min="4344" max="4592" width="9.140625" style="22"/>
    <col min="4593" max="4593" width="26.140625" style="22" customWidth="1"/>
    <col min="4594" max="4594" width="11.5703125" style="22" customWidth="1"/>
    <col min="4595" max="4595" width="0" style="22" hidden="1" customWidth="1"/>
    <col min="4596" max="4596" width="8.85546875" style="22" customWidth="1"/>
    <col min="4597" max="4597" width="9.85546875" style="22" customWidth="1"/>
    <col min="4598" max="4598" width="8.7109375" style="22" customWidth="1"/>
    <col min="4599" max="4599" width="9.5703125" style="22" customWidth="1"/>
    <col min="4600" max="4848" width="9.140625" style="22"/>
    <col min="4849" max="4849" width="26.140625" style="22" customWidth="1"/>
    <col min="4850" max="4850" width="11.5703125" style="22" customWidth="1"/>
    <col min="4851" max="4851" width="0" style="22" hidden="1" customWidth="1"/>
    <col min="4852" max="4852" width="8.85546875" style="22" customWidth="1"/>
    <col min="4853" max="4853" width="9.85546875" style="22" customWidth="1"/>
    <col min="4854" max="4854" width="8.7109375" style="22" customWidth="1"/>
    <col min="4855" max="4855" width="9.5703125" style="22" customWidth="1"/>
    <col min="4856" max="5104" width="9.140625" style="22"/>
    <col min="5105" max="5105" width="26.140625" style="22" customWidth="1"/>
    <col min="5106" max="5106" width="11.5703125" style="22" customWidth="1"/>
    <col min="5107" max="5107" width="0" style="22" hidden="1" customWidth="1"/>
    <col min="5108" max="5108" width="8.85546875" style="22" customWidth="1"/>
    <col min="5109" max="5109" width="9.85546875" style="22" customWidth="1"/>
    <col min="5110" max="5110" width="8.7109375" style="22" customWidth="1"/>
    <col min="5111" max="5111" width="9.5703125" style="22" customWidth="1"/>
    <col min="5112" max="5360" width="9.140625" style="22"/>
    <col min="5361" max="5361" width="26.140625" style="22" customWidth="1"/>
    <col min="5362" max="5362" width="11.5703125" style="22" customWidth="1"/>
    <col min="5363" max="5363" width="0" style="22" hidden="1" customWidth="1"/>
    <col min="5364" max="5364" width="8.85546875" style="22" customWidth="1"/>
    <col min="5365" max="5365" width="9.85546875" style="22" customWidth="1"/>
    <col min="5366" max="5366" width="8.7109375" style="22" customWidth="1"/>
    <col min="5367" max="5367" width="9.5703125" style="22" customWidth="1"/>
    <col min="5368" max="5616" width="9.140625" style="22"/>
    <col min="5617" max="5617" width="26.140625" style="22" customWidth="1"/>
    <col min="5618" max="5618" width="11.5703125" style="22" customWidth="1"/>
    <col min="5619" max="5619" width="0" style="22" hidden="1" customWidth="1"/>
    <col min="5620" max="5620" width="8.85546875" style="22" customWidth="1"/>
    <col min="5621" max="5621" width="9.85546875" style="22" customWidth="1"/>
    <col min="5622" max="5622" width="8.7109375" style="22" customWidth="1"/>
    <col min="5623" max="5623" width="9.5703125" style="22" customWidth="1"/>
    <col min="5624" max="5872" width="9.140625" style="22"/>
    <col min="5873" max="5873" width="26.140625" style="22" customWidth="1"/>
    <col min="5874" max="5874" width="11.5703125" style="22" customWidth="1"/>
    <col min="5875" max="5875" width="0" style="22" hidden="1" customWidth="1"/>
    <col min="5876" max="5876" width="8.85546875" style="22" customWidth="1"/>
    <col min="5877" max="5877" width="9.85546875" style="22" customWidth="1"/>
    <col min="5878" max="5878" width="8.7109375" style="22" customWidth="1"/>
    <col min="5879" max="5879" width="9.5703125" style="22" customWidth="1"/>
    <col min="5880" max="6128" width="9.140625" style="22"/>
    <col min="6129" max="6129" width="26.140625" style="22" customWidth="1"/>
    <col min="6130" max="6130" width="11.5703125" style="22" customWidth="1"/>
    <col min="6131" max="6131" width="0" style="22" hidden="1" customWidth="1"/>
    <col min="6132" max="6132" width="8.85546875" style="22" customWidth="1"/>
    <col min="6133" max="6133" width="9.85546875" style="22" customWidth="1"/>
    <col min="6134" max="6134" width="8.7109375" style="22" customWidth="1"/>
    <col min="6135" max="6135" width="9.5703125" style="22" customWidth="1"/>
    <col min="6136" max="6384" width="9.140625" style="22"/>
    <col min="6385" max="6385" width="26.140625" style="22" customWidth="1"/>
    <col min="6386" max="6386" width="11.5703125" style="22" customWidth="1"/>
    <col min="6387" max="6387" width="0" style="22" hidden="1" customWidth="1"/>
    <col min="6388" max="6388" width="8.85546875" style="22" customWidth="1"/>
    <col min="6389" max="6389" width="9.85546875" style="22" customWidth="1"/>
    <col min="6390" max="6390" width="8.7109375" style="22" customWidth="1"/>
    <col min="6391" max="6391" width="9.5703125" style="22" customWidth="1"/>
    <col min="6392" max="6640" width="9.140625" style="22"/>
    <col min="6641" max="6641" width="26.140625" style="22" customWidth="1"/>
    <col min="6642" max="6642" width="11.5703125" style="22" customWidth="1"/>
    <col min="6643" max="6643" width="0" style="22" hidden="1" customWidth="1"/>
    <col min="6644" max="6644" width="8.85546875" style="22" customWidth="1"/>
    <col min="6645" max="6645" width="9.85546875" style="22" customWidth="1"/>
    <col min="6646" max="6646" width="8.7109375" style="22" customWidth="1"/>
    <col min="6647" max="6647" width="9.5703125" style="22" customWidth="1"/>
    <col min="6648" max="6896" width="9.140625" style="22"/>
    <col min="6897" max="6897" width="26.140625" style="22" customWidth="1"/>
    <col min="6898" max="6898" width="11.5703125" style="22" customWidth="1"/>
    <col min="6899" max="6899" width="0" style="22" hidden="1" customWidth="1"/>
    <col min="6900" max="6900" width="8.85546875" style="22" customWidth="1"/>
    <col min="6901" max="6901" width="9.85546875" style="22" customWidth="1"/>
    <col min="6902" max="6902" width="8.7109375" style="22" customWidth="1"/>
    <col min="6903" max="6903" width="9.5703125" style="22" customWidth="1"/>
    <col min="6904" max="7152" width="9.140625" style="22"/>
    <col min="7153" max="7153" width="26.140625" style="22" customWidth="1"/>
    <col min="7154" max="7154" width="11.5703125" style="22" customWidth="1"/>
    <col min="7155" max="7155" width="0" style="22" hidden="1" customWidth="1"/>
    <col min="7156" max="7156" width="8.85546875" style="22" customWidth="1"/>
    <col min="7157" max="7157" width="9.85546875" style="22" customWidth="1"/>
    <col min="7158" max="7158" width="8.7109375" style="22" customWidth="1"/>
    <col min="7159" max="7159" width="9.5703125" style="22" customWidth="1"/>
    <col min="7160" max="7408" width="9.140625" style="22"/>
    <col min="7409" max="7409" width="26.140625" style="22" customWidth="1"/>
    <col min="7410" max="7410" width="11.5703125" style="22" customWidth="1"/>
    <col min="7411" max="7411" width="0" style="22" hidden="1" customWidth="1"/>
    <col min="7412" max="7412" width="8.85546875" style="22" customWidth="1"/>
    <col min="7413" max="7413" width="9.85546875" style="22" customWidth="1"/>
    <col min="7414" max="7414" width="8.7109375" style="22" customWidth="1"/>
    <col min="7415" max="7415" width="9.5703125" style="22" customWidth="1"/>
    <col min="7416" max="7664" width="9.140625" style="22"/>
    <col min="7665" max="7665" width="26.140625" style="22" customWidth="1"/>
    <col min="7666" max="7666" width="11.5703125" style="22" customWidth="1"/>
    <col min="7667" max="7667" width="0" style="22" hidden="1" customWidth="1"/>
    <col min="7668" max="7668" width="8.85546875" style="22" customWidth="1"/>
    <col min="7669" max="7669" width="9.85546875" style="22" customWidth="1"/>
    <col min="7670" max="7670" width="8.7109375" style="22" customWidth="1"/>
    <col min="7671" max="7671" width="9.5703125" style="22" customWidth="1"/>
    <col min="7672" max="7920" width="9.140625" style="22"/>
    <col min="7921" max="7921" width="26.140625" style="22" customWidth="1"/>
    <col min="7922" max="7922" width="11.5703125" style="22" customWidth="1"/>
    <col min="7923" max="7923" width="0" style="22" hidden="1" customWidth="1"/>
    <col min="7924" max="7924" width="8.85546875" style="22" customWidth="1"/>
    <col min="7925" max="7925" width="9.85546875" style="22" customWidth="1"/>
    <col min="7926" max="7926" width="8.7109375" style="22" customWidth="1"/>
    <col min="7927" max="7927" width="9.5703125" style="22" customWidth="1"/>
    <col min="7928" max="8176" width="9.140625" style="22"/>
    <col min="8177" max="8177" width="26.140625" style="22" customWidth="1"/>
    <col min="8178" max="8178" width="11.5703125" style="22" customWidth="1"/>
    <col min="8179" max="8179" width="0" style="22" hidden="1" customWidth="1"/>
    <col min="8180" max="8180" width="8.85546875" style="22" customWidth="1"/>
    <col min="8181" max="8181" width="9.85546875" style="22" customWidth="1"/>
    <col min="8182" max="8182" width="8.7109375" style="22" customWidth="1"/>
    <col min="8183" max="8183" width="9.5703125" style="22" customWidth="1"/>
    <col min="8184" max="8432" width="9.140625" style="22"/>
    <col min="8433" max="8433" width="26.140625" style="22" customWidth="1"/>
    <col min="8434" max="8434" width="11.5703125" style="22" customWidth="1"/>
    <col min="8435" max="8435" width="0" style="22" hidden="1" customWidth="1"/>
    <col min="8436" max="8436" width="8.85546875" style="22" customWidth="1"/>
    <col min="8437" max="8437" width="9.85546875" style="22" customWidth="1"/>
    <col min="8438" max="8438" width="8.7109375" style="22" customWidth="1"/>
    <col min="8439" max="8439" width="9.5703125" style="22" customWidth="1"/>
    <col min="8440" max="8688" width="9.140625" style="22"/>
    <col min="8689" max="8689" width="26.140625" style="22" customWidth="1"/>
    <col min="8690" max="8690" width="11.5703125" style="22" customWidth="1"/>
    <col min="8691" max="8691" width="0" style="22" hidden="1" customWidth="1"/>
    <col min="8692" max="8692" width="8.85546875" style="22" customWidth="1"/>
    <col min="8693" max="8693" width="9.85546875" style="22" customWidth="1"/>
    <col min="8694" max="8694" width="8.7109375" style="22" customWidth="1"/>
    <col min="8695" max="8695" width="9.5703125" style="22" customWidth="1"/>
    <col min="8696" max="8944" width="9.140625" style="22"/>
    <col min="8945" max="8945" width="26.140625" style="22" customWidth="1"/>
    <col min="8946" max="8946" width="11.5703125" style="22" customWidth="1"/>
    <col min="8947" max="8947" width="0" style="22" hidden="1" customWidth="1"/>
    <col min="8948" max="8948" width="8.85546875" style="22" customWidth="1"/>
    <col min="8949" max="8949" width="9.85546875" style="22" customWidth="1"/>
    <col min="8950" max="8950" width="8.7109375" style="22" customWidth="1"/>
    <col min="8951" max="8951" width="9.5703125" style="22" customWidth="1"/>
    <col min="8952" max="9200" width="9.140625" style="22"/>
    <col min="9201" max="9201" width="26.140625" style="22" customWidth="1"/>
    <col min="9202" max="9202" width="11.5703125" style="22" customWidth="1"/>
    <col min="9203" max="9203" width="0" style="22" hidden="1" customWidth="1"/>
    <col min="9204" max="9204" width="8.85546875" style="22" customWidth="1"/>
    <col min="9205" max="9205" width="9.85546875" style="22" customWidth="1"/>
    <col min="9206" max="9206" width="8.7109375" style="22" customWidth="1"/>
    <col min="9207" max="9207" width="9.5703125" style="22" customWidth="1"/>
    <col min="9208" max="9456" width="9.140625" style="22"/>
    <col min="9457" max="9457" width="26.140625" style="22" customWidth="1"/>
    <col min="9458" max="9458" width="11.5703125" style="22" customWidth="1"/>
    <col min="9459" max="9459" width="0" style="22" hidden="1" customWidth="1"/>
    <col min="9460" max="9460" width="8.85546875" style="22" customWidth="1"/>
    <col min="9461" max="9461" width="9.85546875" style="22" customWidth="1"/>
    <col min="9462" max="9462" width="8.7109375" style="22" customWidth="1"/>
    <col min="9463" max="9463" width="9.5703125" style="22" customWidth="1"/>
    <col min="9464" max="9712" width="9.140625" style="22"/>
    <col min="9713" max="9713" width="26.140625" style="22" customWidth="1"/>
    <col min="9714" max="9714" width="11.5703125" style="22" customWidth="1"/>
    <col min="9715" max="9715" width="0" style="22" hidden="1" customWidth="1"/>
    <col min="9716" max="9716" width="8.85546875" style="22" customWidth="1"/>
    <col min="9717" max="9717" width="9.85546875" style="22" customWidth="1"/>
    <col min="9718" max="9718" width="8.7109375" style="22" customWidth="1"/>
    <col min="9719" max="9719" width="9.5703125" style="22" customWidth="1"/>
    <col min="9720" max="9968" width="9.140625" style="22"/>
    <col min="9969" max="9969" width="26.140625" style="22" customWidth="1"/>
    <col min="9970" max="9970" width="11.5703125" style="22" customWidth="1"/>
    <col min="9971" max="9971" width="0" style="22" hidden="1" customWidth="1"/>
    <col min="9972" max="9972" width="8.85546875" style="22" customWidth="1"/>
    <col min="9973" max="9973" width="9.85546875" style="22" customWidth="1"/>
    <col min="9974" max="9974" width="8.7109375" style="22" customWidth="1"/>
    <col min="9975" max="9975" width="9.5703125" style="22" customWidth="1"/>
    <col min="9976" max="10224" width="9.140625" style="22"/>
    <col min="10225" max="10225" width="26.140625" style="22" customWidth="1"/>
    <col min="10226" max="10226" width="11.5703125" style="22" customWidth="1"/>
    <col min="10227" max="10227" width="0" style="22" hidden="1" customWidth="1"/>
    <col min="10228" max="10228" width="8.85546875" style="22" customWidth="1"/>
    <col min="10229" max="10229" width="9.85546875" style="22" customWidth="1"/>
    <col min="10230" max="10230" width="8.7109375" style="22" customWidth="1"/>
    <col min="10231" max="10231" width="9.5703125" style="22" customWidth="1"/>
    <col min="10232" max="10480" width="9.140625" style="22"/>
    <col min="10481" max="10481" width="26.140625" style="22" customWidth="1"/>
    <col min="10482" max="10482" width="11.5703125" style="22" customWidth="1"/>
    <col min="10483" max="10483" width="0" style="22" hidden="1" customWidth="1"/>
    <col min="10484" max="10484" width="8.85546875" style="22" customWidth="1"/>
    <col min="10485" max="10485" width="9.85546875" style="22" customWidth="1"/>
    <col min="10486" max="10486" width="8.7109375" style="22" customWidth="1"/>
    <col min="10487" max="10487" width="9.5703125" style="22" customWidth="1"/>
    <col min="10488" max="10736" width="9.140625" style="22"/>
    <col min="10737" max="10737" width="26.140625" style="22" customWidth="1"/>
    <col min="10738" max="10738" width="11.5703125" style="22" customWidth="1"/>
    <col min="10739" max="10739" width="0" style="22" hidden="1" customWidth="1"/>
    <col min="10740" max="10740" width="8.85546875" style="22" customWidth="1"/>
    <col min="10741" max="10741" width="9.85546875" style="22" customWidth="1"/>
    <col min="10742" max="10742" width="8.7109375" style="22" customWidth="1"/>
    <col min="10743" max="10743" width="9.5703125" style="22" customWidth="1"/>
    <col min="10744" max="10992" width="9.140625" style="22"/>
    <col min="10993" max="10993" width="26.140625" style="22" customWidth="1"/>
    <col min="10994" max="10994" width="11.5703125" style="22" customWidth="1"/>
    <col min="10995" max="10995" width="0" style="22" hidden="1" customWidth="1"/>
    <col min="10996" max="10996" width="8.85546875" style="22" customWidth="1"/>
    <col min="10997" max="10997" width="9.85546875" style="22" customWidth="1"/>
    <col min="10998" max="10998" width="8.7109375" style="22" customWidth="1"/>
    <col min="10999" max="10999" width="9.5703125" style="22" customWidth="1"/>
    <col min="11000" max="11248" width="9.140625" style="22"/>
    <col min="11249" max="11249" width="26.140625" style="22" customWidth="1"/>
    <col min="11250" max="11250" width="11.5703125" style="22" customWidth="1"/>
    <col min="11251" max="11251" width="0" style="22" hidden="1" customWidth="1"/>
    <col min="11252" max="11252" width="8.85546875" style="22" customWidth="1"/>
    <col min="11253" max="11253" width="9.85546875" style="22" customWidth="1"/>
    <col min="11254" max="11254" width="8.7109375" style="22" customWidth="1"/>
    <col min="11255" max="11255" width="9.5703125" style="22" customWidth="1"/>
    <col min="11256" max="11504" width="9.140625" style="22"/>
    <col min="11505" max="11505" width="26.140625" style="22" customWidth="1"/>
    <col min="11506" max="11506" width="11.5703125" style="22" customWidth="1"/>
    <col min="11507" max="11507" width="0" style="22" hidden="1" customWidth="1"/>
    <col min="11508" max="11508" width="8.85546875" style="22" customWidth="1"/>
    <col min="11509" max="11509" width="9.85546875" style="22" customWidth="1"/>
    <col min="11510" max="11510" width="8.7109375" style="22" customWidth="1"/>
    <col min="11511" max="11511" width="9.5703125" style="22" customWidth="1"/>
    <col min="11512" max="11760" width="9.140625" style="22"/>
    <col min="11761" max="11761" width="26.140625" style="22" customWidth="1"/>
    <col min="11762" max="11762" width="11.5703125" style="22" customWidth="1"/>
    <col min="11763" max="11763" width="0" style="22" hidden="1" customWidth="1"/>
    <col min="11764" max="11764" width="8.85546875" style="22" customWidth="1"/>
    <col min="11765" max="11765" width="9.85546875" style="22" customWidth="1"/>
    <col min="11766" max="11766" width="8.7109375" style="22" customWidth="1"/>
    <col min="11767" max="11767" width="9.5703125" style="22" customWidth="1"/>
    <col min="11768" max="12016" width="9.140625" style="22"/>
    <col min="12017" max="12017" width="26.140625" style="22" customWidth="1"/>
    <col min="12018" max="12018" width="11.5703125" style="22" customWidth="1"/>
    <col min="12019" max="12019" width="0" style="22" hidden="1" customWidth="1"/>
    <col min="12020" max="12020" width="8.85546875" style="22" customWidth="1"/>
    <col min="12021" max="12021" width="9.85546875" style="22" customWidth="1"/>
    <col min="12022" max="12022" width="8.7109375" style="22" customWidth="1"/>
    <col min="12023" max="12023" width="9.5703125" style="22" customWidth="1"/>
    <col min="12024" max="12272" width="9.140625" style="22"/>
    <col min="12273" max="12273" width="26.140625" style="22" customWidth="1"/>
    <col min="12274" max="12274" width="11.5703125" style="22" customWidth="1"/>
    <col min="12275" max="12275" width="0" style="22" hidden="1" customWidth="1"/>
    <col min="12276" max="12276" width="8.85546875" style="22" customWidth="1"/>
    <col min="12277" max="12277" width="9.85546875" style="22" customWidth="1"/>
    <col min="12278" max="12278" width="8.7109375" style="22" customWidth="1"/>
    <col min="12279" max="12279" width="9.5703125" style="22" customWidth="1"/>
    <col min="12280" max="12528" width="9.140625" style="22"/>
    <col min="12529" max="12529" width="26.140625" style="22" customWidth="1"/>
    <col min="12530" max="12530" width="11.5703125" style="22" customWidth="1"/>
    <col min="12531" max="12531" width="0" style="22" hidden="1" customWidth="1"/>
    <col min="12532" max="12532" width="8.85546875" style="22" customWidth="1"/>
    <col min="12533" max="12533" width="9.85546875" style="22" customWidth="1"/>
    <col min="12534" max="12534" width="8.7109375" style="22" customWidth="1"/>
    <col min="12535" max="12535" width="9.5703125" style="22" customWidth="1"/>
    <col min="12536" max="12784" width="9.140625" style="22"/>
    <col min="12785" max="12785" width="26.140625" style="22" customWidth="1"/>
    <col min="12786" max="12786" width="11.5703125" style="22" customWidth="1"/>
    <col min="12787" max="12787" width="0" style="22" hidden="1" customWidth="1"/>
    <col min="12788" max="12788" width="8.85546875" style="22" customWidth="1"/>
    <col min="12789" max="12789" width="9.85546875" style="22" customWidth="1"/>
    <col min="12790" max="12790" width="8.7109375" style="22" customWidth="1"/>
    <col min="12791" max="12791" width="9.5703125" style="22" customWidth="1"/>
    <col min="12792" max="13040" width="9.140625" style="22"/>
    <col min="13041" max="13041" width="26.140625" style="22" customWidth="1"/>
    <col min="13042" max="13042" width="11.5703125" style="22" customWidth="1"/>
    <col min="13043" max="13043" width="0" style="22" hidden="1" customWidth="1"/>
    <col min="13044" max="13044" width="8.85546875" style="22" customWidth="1"/>
    <col min="13045" max="13045" width="9.85546875" style="22" customWidth="1"/>
    <col min="13046" max="13046" width="8.7109375" style="22" customWidth="1"/>
    <col min="13047" max="13047" width="9.5703125" style="22" customWidth="1"/>
    <col min="13048" max="13181" width="9.140625" style="22"/>
    <col min="13182" max="13182" width="9.140625" style="22" customWidth="1"/>
    <col min="13183" max="13296" width="9.140625" style="22"/>
    <col min="13297" max="13297" width="26.140625" style="22" customWidth="1"/>
    <col min="13298" max="13298" width="11.5703125" style="22" customWidth="1"/>
    <col min="13299" max="13299" width="0" style="22" hidden="1" customWidth="1"/>
    <col min="13300" max="13300" width="8.85546875" style="22" customWidth="1"/>
    <col min="13301" max="13301" width="9.85546875" style="22" customWidth="1"/>
    <col min="13302" max="13302" width="8.7109375" style="22" customWidth="1"/>
    <col min="13303" max="13303" width="9.5703125" style="22" customWidth="1"/>
    <col min="13304" max="13552" width="9.140625" style="22"/>
    <col min="13553" max="13553" width="26.140625" style="22" customWidth="1"/>
    <col min="13554" max="13554" width="11.5703125" style="22" customWidth="1"/>
    <col min="13555" max="13555" width="0" style="22" hidden="1" customWidth="1"/>
    <col min="13556" max="13556" width="8.85546875" style="22" customWidth="1"/>
    <col min="13557" max="13557" width="9.85546875" style="22" customWidth="1"/>
    <col min="13558" max="13558" width="8.7109375" style="22" customWidth="1"/>
    <col min="13559" max="13559" width="9.5703125" style="22" customWidth="1"/>
    <col min="13560" max="13808" width="9.140625" style="22"/>
    <col min="13809" max="13809" width="26.140625" style="22" customWidth="1"/>
    <col min="13810" max="13810" width="11.5703125" style="22" customWidth="1"/>
    <col min="13811" max="13811" width="0" style="22" hidden="1" customWidth="1"/>
    <col min="13812" max="13812" width="8.85546875" style="22" customWidth="1"/>
    <col min="13813" max="13813" width="9.85546875" style="22" customWidth="1"/>
    <col min="13814" max="13814" width="8.7109375" style="22" customWidth="1"/>
    <col min="13815" max="13815" width="9.5703125" style="22" customWidth="1"/>
    <col min="13816" max="14064" width="9.140625" style="22"/>
    <col min="14065" max="14065" width="26.140625" style="22" customWidth="1"/>
    <col min="14066" max="14066" width="11.5703125" style="22" customWidth="1"/>
    <col min="14067" max="14067" width="0" style="22" hidden="1" customWidth="1"/>
    <col min="14068" max="14068" width="8.85546875" style="22" customWidth="1"/>
    <col min="14069" max="14069" width="9.85546875" style="22" customWidth="1"/>
    <col min="14070" max="14070" width="8.7109375" style="22" customWidth="1"/>
    <col min="14071" max="14071" width="9.5703125" style="22" customWidth="1"/>
    <col min="14072" max="14320" width="9.140625" style="22"/>
    <col min="14321" max="14321" width="26.140625" style="22" customWidth="1"/>
    <col min="14322" max="14322" width="11.5703125" style="22" customWidth="1"/>
    <col min="14323" max="14323" width="0" style="22" hidden="1" customWidth="1"/>
    <col min="14324" max="14324" width="8.85546875" style="22" customWidth="1"/>
    <col min="14325" max="14325" width="9.85546875" style="22" customWidth="1"/>
    <col min="14326" max="14326" width="8.7109375" style="22" customWidth="1"/>
    <col min="14327" max="14327" width="9.5703125" style="22" customWidth="1"/>
    <col min="14328" max="14576" width="9.140625" style="22"/>
    <col min="14577" max="14577" width="26.140625" style="22" customWidth="1"/>
    <col min="14578" max="14578" width="11.5703125" style="22" customWidth="1"/>
    <col min="14579" max="14579" width="0" style="22" hidden="1" customWidth="1"/>
    <col min="14580" max="14580" width="8.85546875" style="22" customWidth="1"/>
    <col min="14581" max="14581" width="9.85546875" style="22" customWidth="1"/>
    <col min="14582" max="14582" width="8.7109375" style="22" customWidth="1"/>
    <col min="14583" max="14583" width="9.5703125" style="22" customWidth="1"/>
    <col min="14584" max="14832" width="9.140625" style="22"/>
    <col min="14833" max="14833" width="26.140625" style="22" customWidth="1"/>
    <col min="14834" max="14834" width="11.5703125" style="22" customWidth="1"/>
    <col min="14835" max="14835" width="0" style="22" hidden="1" customWidth="1"/>
    <col min="14836" max="14836" width="8.85546875" style="22" customWidth="1"/>
    <col min="14837" max="14837" width="9.85546875" style="22" customWidth="1"/>
    <col min="14838" max="14838" width="8.7109375" style="22" customWidth="1"/>
    <col min="14839" max="14839" width="9.5703125" style="22" customWidth="1"/>
    <col min="14840" max="15088" width="9.140625" style="22"/>
    <col min="15089" max="15089" width="26.140625" style="22" customWidth="1"/>
    <col min="15090" max="15090" width="11.5703125" style="22" customWidth="1"/>
    <col min="15091" max="15091" width="0" style="22" hidden="1" customWidth="1"/>
    <col min="15092" max="15092" width="8.85546875" style="22" customWidth="1"/>
    <col min="15093" max="15093" width="9.85546875" style="22" customWidth="1"/>
    <col min="15094" max="15094" width="8.7109375" style="22" customWidth="1"/>
    <col min="15095" max="15095" width="9.5703125" style="22" customWidth="1"/>
    <col min="15096" max="15344" width="9.140625" style="22"/>
    <col min="15345" max="15345" width="26.140625" style="22" customWidth="1"/>
    <col min="15346" max="15346" width="11.5703125" style="22" customWidth="1"/>
    <col min="15347" max="15347" width="0" style="22" hidden="1" customWidth="1"/>
    <col min="15348" max="15348" width="8.85546875" style="22" customWidth="1"/>
    <col min="15349" max="15349" width="9.85546875" style="22" customWidth="1"/>
    <col min="15350" max="15350" width="8.7109375" style="22" customWidth="1"/>
    <col min="15351" max="15351" width="9.5703125" style="22" customWidth="1"/>
    <col min="15352" max="15600" width="9.140625" style="22"/>
    <col min="15601" max="15601" width="26.140625" style="22" customWidth="1"/>
    <col min="15602" max="15602" width="11.5703125" style="22" customWidth="1"/>
    <col min="15603" max="15603" width="0" style="22" hidden="1" customWidth="1"/>
    <col min="15604" max="15604" width="8.85546875" style="22" customWidth="1"/>
    <col min="15605" max="15605" width="9.85546875" style="22" customWidth="1"/>
    <col min="15606" max="15606" width="8.7109375" style="22" customWidth="1"/>
    <col min="15607" max="15607" width="9.5703125" style="22" customWidth="1"/>
    <col min="15608" max="15856" width="9.140625" style="22"/>
    <col min="15857" max="15857" width="26.140625" style="22" customWidth="1"/>
    <col min="15858" max="15858" width="11.5703125" style="22" customWidth="1"/>
    <col min="15859" max="15859" width="0" style="22" hidden="1" customWidth="1"/>
    <col min="15860" max="15860" width="8.85546875" style="22" customWidth="1"/>
    <col min="15861" max="15861" width="9.85546875" style="22" customWidth="1"/>
    <col min="15862" max="15862" width="8.7109375" style="22" customWidth="1"/>
    <col min="15863" max="15863" width="9.5703125" style="22" customWidth="1"/>
    <col min="15864" max="16112" width="9.140625" style="22"/>
    <col min="16113" max="16113" width="26.140625" style="22" customWidth="1"/>
    <col min="16114" max="16114" width="11.5703125" style="22" customWidth="1"/>
    <col min="16115" max="16115" width="0" style="22" hidden="1" customWidth="1"/>
    <col min="16116" max="16116" width="8.85546875" style="22" customWidth="1"/>
    <col min="16117" max="16117" width="9.85546875" style="22" customWidth="1"/>
    <col min="16118" max="16118" width="8.7109375" style="22" customWidth="1"/>
    <col min="16119" max="16119" width="9.5703125" style="22" customWidth="1"/>
    <col min="16120" max="16384" width="9.140625" style="22"/>
  </cols>
  <sheetData>
    <row r="1" spans="1:6" s="67" customFormat="1" ht="37.5" customHeight="1" x14ac:dyDescent="0.25">
      <c r="A1" s="144" t="s">
        <v>141</v>
      </c>
      <c r="B1" s="145"/>
      <c r="C1" s="145"/>
      <c r="D1" s="145"/>
      <c r="E1" s="145"/>
      <c r="F1" s="145"/>
    </row>
    <row r="2" spans="1:6" s="67" customFormat="1" ht="15.75" x14ac:dyDescent="0.25">
      <c r="A2" s="152" t="str">
        <f>'яров.сев и зерновые'!A2:K2</f>
        <v>по состоянию на 13 апреля 2018 г.</v>
      </c>
      <c r="B2" s="152"/>
      <c r="C2" s="152"/>
      <c r="D2" s="152"/>
      <c r="E2" s="152"/>
      <c r="F2" s="152"/>
    </row>
    <row r="3" spans="1:6" ht="25.5" customHeight="1" x14ac:dyDescent="0.2">
      <c r="A3" s="147" t="s">
        <v>99</v>
      </c>
      <c r="B3" s="147" t="s">
        <v>132</v>
      </c>
      <c r="C3" s="149" t="s">
        <v>125</v>
      </c>
      <c r="D3" s="150"/>
      <c r="E3" s="150"/>
      <c r="F3" s="151"/>
    </row>
    <row r="4" spans="1:6" ht="39" customHeight="1" x14ac:dyDescent="0.2">
      <c r="A4" s="148"/>
      <c r="B4" s="148"/>
      <c r="C4" s="85" t="s">
        <v>105</v>
      </c>
      <c r="D4" s="85" t="s">
        <v>101</v>
      </c>
      <c r="E4" s="85" t="s">
        <v>106</v>
      </c>
      <c r="F4" s="85" t="s">
        <v>107</v>
      </c>
    </row>
    <row r="5" spans="1:6" s="23" customFormat="1" ht="15" x14ac:dyDescent="0.25">
      <c r="A5" s="8" t="s">
        <v>0</v>
      </c>
      <c r="B5" s="113">
        <v>1095.3499999999999</v>
      </c>
      <c r="C5" s="28">
        <f>C6+C25+C36+C45+C53+C68+C75+C92</f>
        <v>231.36100000000002</v>
      </c>
      <c r="D5" s="9">
        <f t="shared" ref="D5:D36" si="0">C5/B5*100</f>
        <v>21.122107089058296</v>
      </c>
      <c r="E5" s="28">
        <v>407.9</v>
      </c>
      <c r="F5" s="10">
        <f>C5-E5</f>
        <v>-176.53899999999996</v>
      </c>
    </row>
    <row r="6" spans="1:6" s="23" customFormat="1" ht="15" x14ac:dyDescent="0.25">
      <c r="A6" s="12" t="s">
        <v>1</v>
      </c>
      <c r="B6" s="14">
        <v>587.08999999999992</v>
      </c>
      <c r="C6" s="30">
        <f>SUM(C7:C23)</f>
        <v>0.03</v>
      </c>
      <c r="D6" s="13">
        <f t="shared" si="0"/>
        <v>5.1099490708409277E-3</v>
      </c>
      <c r="E6" s="30">
        <v>162</v>
      </c>
      <c r="F6" s="15">
        <f t="shared" ref="F6:F69" si="1">C6-E6</f>
        <v>-161.97</v>
      </c>
    </row>
    <row r="7" spans="1:6" hidden="1" x14ac:dyDescent="0.2">
      <c r="A7" s="16" t="s">
        <v>2</v>
      </c>
      <c r="B7" s="114">
        <v>67.2</v>
      </c>
      <c r="C7" s="33"/>
      <c r="D7" s="17">
        <f t="shared" si="0"/>
        <v>0</v>
      </c>
      <c r="E7" s="33">
        <v>27.7</v>
      </c>
      <c r="F7" s="19">
        <f t="shared" si="1"/>
        <v>-27.7</v>
      </c>
    </row>
    <row r="8" spans="1:6" hidden="1" x14ac:dyDescent="0.2">
      <c r="A8" s="16" t="s">
        <v>3</v>
      </c>
      <c r="B8" s="114">
        <v>4.6500000000000004</v>
      </c>
      <c r="C8" s="33"/>
      <c r="D8" s="17">
        <f t="shared" si="0"/>
        <v>0</v>
      </c>
      <c r="E8" s="33"/>
      <c r="F8" s="19">
        <f t="shared" si="1"/>
        <v>0</v>
      </c>
    </row>
    <row r="9" spans="1:6" hidden="1" x14ac:dyDescent="0.2">
      <c r="A9" s="16" t="s">
        <v>4</v>
      </c>
      <c r="B9" s="114"/>
      <c r="C9" s="33"/>
      <c r="D9" s="17" t="e">
        <f t="shared" si="0"/>
        <v>#DIV/0!</v>
      </c>
      <c r="E9" s="33"/>
      <c r="F9" s="19">
        <f t="shared" si="1"/>
        <v>0</v>
      </c>
    </row>
    <row r="10" spans="1:6" hidden="1" x14ac:dyDescent="0.2">
      <c r="A10" s="16" t="s">
        <v>5</v>
      </c>
      <c r="B10" s="114">
        <v>120</v>
      </c>
      <c r="C10" s="33"/>
      <c r="D10" s="17">
        <f t="shared" si="0"/>
        <v>0</v>
      </c>
      <c r="E10" s="33">
        <v>37.200000000000003</v>
      </c>
      <c r="F10" s="19">
        <f t="shared" si="1"/>
        <v>-37.200000000000003</v>
      </c>
    </row>
    <row r="11" spans="1:6" hidden="1" x14ac:dyDescent="0.2">
      <c r="A11" s="16" t="s">
        <v>6</v>
      </c>
      <c r="B11" s="114"/>
      <c r="C11" s="33"/>
      <c r="D11" s="17" t="e">
        <f t="shared" si="0"/>
        <v>#DIV/0!</v>
      </c>
      <c r="E11" s="33"/>
      <c r="F11" s="19">
        <f t="shared" si="1"/>
        <v>0</v>
      </c>
    </row>
    <row r="12" spans="1:6" hidden="1" x14ac:dyDescent="0.2">
      <c r="A12" s="16" t="s">
        <v>7</v>
      </c>
      <c r="B12" s="114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16" t="s">
        <v>8</v>
      </c>
      <c r="B13" s="114"/>
      <c r="C13" s="33"/>
      <c r="D13" s="17" t="e">
        <f t="shared" si="0"/>
        <v>#DIV/0!</v>
      </c>
      <c r="E13" s="33"/>
      <c r="F13" s="19">
        <f t="shared" si="1"/>
        <v>0</v>
      </c>
    </row>
    <row r="14" spans="1:6" x14ac:dyDescent="0.2">
      <c r="A14" s="16" t="s">
        <v>9</v>
      </c>
      <c r="B14" s="114">
        <v>100</v>
      </c>
      <c r="C14" s="62">
        <v>0.03</v>
      </c>
      <c r="D14" s="17">
        <f t="shared" si="0"/>
        <v>0.03</v>
      </c>
      <c r="E14" s="33">
        <v>65.099999999999994</v>
      </c>
      <c r="F14" s="19">
        <f t="shared" si="1"/>
        <v>-65.069999999999993</v>
      </c>
    </row>
    <row r="15" spans="1:6" hidden="1" x14ac:dyDescent="0.2">
      <c r="A15" s="16" t="s">
        <v>10</v>
      </c>
      <c r="B15" s="114">
        <v>134.19999999999999</v>
      </c>
      <c r="C15" s="33"/>
      <c r="D15" s="17">
        <f t="shared" si="0"/>
        <v>0</v>
      </c>
      <c r="E15" s="33">
        <v>25.8</v>
      </c>
      <c r="F15" s="19">
        <f t="shared" si="1"/>
        <v>-25.8</v>
      </c>
    </row>
    <row r="16" spans="1:6" hidden="1" x14ac:dyDescent="0.2">
      <c r="A16" s="16" t="s">
        <v>11</v>
      </c>
      <c r="B16" s="114"/>
      <c r="C16" s="33"/>
      <c r="D16" s="17" t="e">
        <f t="shared" si="0"/>
        <v>#DIV/0!</v>
      </c>
      <c r="E16" s="33"/>
      <c r="F16" s="19">
        <f t="shared" si="1"/>
        <v>0</v>
      </c>
    </row>
    <row r="17" spans="1:6" hidden="1" x14ac:dyDescent="0.2">
      <c r="A17" s="16" t="s">
        <v>12</v>
      </c>
      <c r="B17" s="114">
        <v>40</v>
      </c>
      <c r="C17" s="33"/>
      <c r="D17" s="17">
        <f t="shared" si="0"/>
        <v>0</v>
      </c>
      <c r="E17" s="33">
        <v>3</v>
      </c>
      <c r="F17" s="19">
        <f t="shared" si="1"/>
        <v>-3</v>
      </c>
    </row>
    <row r="18" spans="1:6" hidden="1" x14ac:dyDescent="0.2">
      <c r="A18" s="16" t="s">
        <v>13</v>
      </c>
      <c r="B18" s="114">
        <v>7.5</v>
      </c>
      <c r="C18" s="33"/>
      <c r="D18" s="17">
        <f t="shared" si="0"/>
        <v>0</v>
      </c>
      <c r="E18" s="33">
        <v>0.1</v>
      </c>
      <c r="F18" s="19">
        <f t="shared" si="1"/>
        <v>-0.1</v>
      </c>
    </row>
    <row r="19" spans="1:6" hidden="1" x14ac:dyDescent="0.2">
      <c r="A19" s="16" t="s">
        <v>14</v>
      </c>
      <c r="B19" s="114"/>
      <c r="C19" s="33"/>
      <c r="D19" s="17" t="e">
        <f t="shared" si="0"/>
        <v>#DIV/0!</v>
      </c>
      <c r="E19" s="33"/>
      <c r="F19" s="19">
        <f t="shared" si="1"/>
        <v>0</v>
      </c>
    </row>
    <row r="20" spans="1:6" hidden="1" x14ac:dyDescent="0.2">
      <c r="A20" s="16" t="s">
        <v>15</v>
      </c>
      <c r="B20" s="114">
        <v>104</v>
      </c>
      <c r="C20" s="33"/>
      <c r="D20" s="17">
        <f t="shared" si="0"/>
        <v>0</v>
      </c>
      <c r="E20" s="33">
        <v>2.7</v>
      </c>
      <c r="F20" s="19">
        <f t="shared" si="1"/>
        <v>-2.7</v>
      </c>
    </row>
    <row r="21" spans="1:6" hidden="1" x14ac:dyDescent="0.2">
      <c r="A21" s="16" t="s">
        <v>16</v>
      </c>
      <c r="B21" s="114"/>
      <c r="C21" s="33"/>
      <c r="D21" s="17" t="e">
        <f t="shared" si="0"/>
        <v>#DIV/0!</v>
      </c>
      <c r="E21" s="33"/>
      <c r="F21" s="19">
        <f t="shared" si="1"/>
        <v>0</v>
      </c>
    </row>
    <row r="22" spans="1:6" hidden="1" x14ac:dyDescent="0.2">
      <c r="A22" s="16" t="s">
        <v>17</v>
      </c>
      <c r="B22" s="114">
        <v>9.5399999999999991</v>
      </c>
      <c r="C22" s="33"/>
      <c r="D22" s="17">
        <f t="shared" si="0"/>
        <v>0</v>
      </c>
      <c r="E22" s="33">
        <v>0.4</v>
      </c>
      <c r="F22" s="19">
        <f t="shared" si="1"/>
        <v>-0.4</v>
      </c>
    </row>
    <row r="23" spans="1:6" hidden="1" x14ac:dyDescent="0.2">
      <c r="A23" s="16" t="s">
        <v>18</v>
      </c>
      <c r="B23" s="114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6"/>
      <c r="B24" s="114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12" t="s">
        <v>19</v>
      </c>
      <c r="B25" s="14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16" t="s">
        <v>20</v>
      </c>
      <c r="B26" s="114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6" t="s">
        <v>21</v>
      </c>
      <c r="B27" s="114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6" t="s">
        <v>22</v>
      </c>
      <c r="B28" s="114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6" t="s">
        <v>23</v>
      </c>
      <c r="B29" s="114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6" t="s">
        <v>24</v>
      </c>
      <c r="B30" s="114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16" t="s">
        <v>25</v>
      </c>
      <c r="B31" s="114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16" t="s">
        <v>26</v>
      </c>
      <c r="B32" s="114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21" hidden="1" x14ac:dyDescent="0.2">
      <c r="A33" s="16" t="s">
        <v>27</v>
      </c>
      <c r="B33" s="114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21" hidden="1" x14ac:dyDescent="0.2">
      <c r="A34" s="16" t="s">
        <v>28</v>
      </c>
      <c r="B34" s="114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21" hidden="1" x14ac:dyDescent="0.2">
      <c r="A35" s="16" t="s">
        <v>29</v>
      </c>
      <c r="B35" s="114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21" s="23" customFormat="1" ht="15" x14ac:dyDescent="0.25">
      <c r="A36" s="12" t="s">
        <v>30</v>
      </c>
      <c r="B36" s="14">
        <v>201</v>
      </c>
      <c r="C36" s="30">
        <f>SUM(C37:C44)</f>
        <v>201.8</v>
      </c>
      <c r="D36" s="30">
        <f t="shared" si="0"/>
        <v>100.39800995024876</v>
      </c>
      <c r="E36" s="30">
        <v>211</v>
      </c>
      <c r="F36" s="15">
        <f t="shared" si="1"/>
        <v>-9.1999999999999886</v>
      </c>
    </row>
    <row r="37" spans="1:21" hidden="1" x14ac:dyDescent="0.2">
      <c r="A37" s="16" t="s">
        <v>31</v>
      </c>
      <c r="B37" s="114"/>
      <c r="C37" s="33"/>
      <c r="D37" s="33" t="e">
        <f t="shared" ref="D37:D68" si="2">C37/B37*100</f>
        <v>#DIV/0!</v>
      </c>
      <c r="E37" s="33"/>
      <c r="F37" s="19">
        <f t="shared" si="1"/>
        <v>0</v>
      </c>
    </row>
    <row r="38" spans="1:21" hidden="1" x14ac:dyDescent="0.2">
      <c r="A38" s="16" t="s">
        <v>32</v>
      </c>
      <c r="B38" s="114"/>
      <c r="C38" s="33"/>
      <c r="D38" s="17" t="e">
        <f t="shared" si="2"/>
        <v>#DIV/0!</v>
      </c>
      <c r="E38" s="33"/>
      <c r="F38" s="19">
        <f t="shared" si="1"/>
        <v>0</v>
      </c>
    </row>
    <row r="39" spans="1:21" hidden="1" x14ac:dyDescent="0.2">
      <c r="A39" s="16" t="s">
        <v>33</v>
      </c>
      <c r="B39" s="114"/>
      <c r="C39" s="33"/>
      <c r="D39" s="33" t="e">
        <f t="shared" si="2"/>
        <v>#DIV/0!</v>
      </c>
      <c r="E39" s="33"/>
      <c r="F39" s="19">
        <f t="shared" si="1"/>
        <v>0</v>
      </c>
    </row>
    <row r="40" spans="1:21" x14ac:dyDescent="0.2">
      <c r="A40" s="16" t="s">
        <v>34</v>
      </c>
      <c r="B40" s="114">
        <v>180</v>
      </c>
      <c r="C40" s="33">
        <v>192.5</v>
      </c>
      <c r="D40" s="33">
        <f t="shared" si="2"/>
        <v>106.94444444444444</v>
      </c>
      <c r="E40" s="33">
        <v>198</v>
      </c>
      <c r="F40" s="19">
        <f t="shared" si="1"/>
        <v>-5.5</v>
      </c>
    </row>
    <row r="41" spans="1:21" hidden="1" x14ac:dyDescent="0.2">
      <c r="A41" s="16" t="s">
        <v>35</v>
      </c>
      <c r="B41" s="114"/>
      <c r="C41" s="33"/>
      <c r="D41" s="17" t="e">
        <f t="shared" si="2"/>
        <v>#DIV/0!</v>
      </c>
      <c r="E41" s="33"/>
      <c r="F41" s="19">
        <f t="shared" si="1"/>
        <v>0</v>
      </c>
    </row>
    <row r="42" spans="1:21" hidden="1" x14ac:dyDescent="0.2">
      <c r="A42" s="16" t="s">
        <v>36</v>
      </c>
      <c r="B42" s="114">
        <v>2</v>
      </c>
      <c r="C42" s="33"/>
      <c r="D42" s="17">
        <f t="shared" si="2"/>
        <v>0</v>
      </c>
      <c r="E42" s="33"/>
      <c r="F42" s="19">
        <f t="shared" si="1"/>
        <v>0</v>
      </c>
    </row>
    <row r="43" spans="1:21" x14ac:dyDescent="0.2">
      <c r="A43" s="16" t="s">
        <v>37</v>
      </c>
      <c r="B43" s="114">
        <v>19</v>
      </c>
      <c r="C43" s="33">
        <v>9.3000000000000007</v>
      </c>
      <c r="D43" s="17">
        <f t="shared" si="2"/>
        <v>48.947368421052637</v>
      </c>
      <c r="E43" s="33">
        <v>13</v>
      </c>
      <c r="F43" s="19">
        <f t="shared" si="1"/>
        <v>-3.6999999999999993</v>
      </c>
    </row>
    <row r="44" spans="1:21" hidden="1" x14ac:dyDescent="0.2">
      <c r="A44" s="16" t="s">
        <v>38</v>
      </c>
      <c r="B44" s="114"/>
      <c r="C44" s="33"/>
      <c r="D44" s="17" t="e">
        <f t="shared" si="2"/>
        <v>#DIV/0!</v>
      </c>
      <c r="E44" s="33"/>
      <c r="F44" s="19">
        <f t="shared" si="1"/>
        <v>0</v>
      </c>
    </row>
    <row r="45" spans="1:21" s="23" customFormat="1" ht="15" x14ac:dyDescent="0.25">
      <c r="A45" s="12" t="s">
        <v>39</v>
      </c>
      <c r="B45" s="115">
        <v>44.933999999999997</v>
      </c>
      <c r="C45" s="30">
        <f>SUM(C46:C52)</f>
        <v>29.531000000000002</v>
      </c>
      <c r="D45" s="30">
        <f>C45/B45*100</f>
        <v>65.720835002448041</v>
      </c>
      <c r="E45" s="30">
        <v>34.4</v>
      </c>
      <c r="F45" s="15">
        <f t="shared" si="1"/>
        <v>-4.8689999999999962</v>
      </c>
    </row>
    <row r="46" spans="1:21" hidden="1" x14ac:dyDescent="0.2">
      <c r="A46" s="16" t="s">
        <v>40</v>
      </c>
      <c r="B46" s="114"/>
      <c r="C46" s="33"/>
      <c r="D46" s="17" t="e">
        <f t="shared" si="2"/>
        <v>#DIV/0!</v>
      </c>
      <c r="E46" s="33"/>
      <c r="F46" s="19">
        <f t="shared" si="1"/>
        <v>0</v>
      </c>
    </row>
    <row r="47" spans="1:21" hidden="1" x14ac:dyDescent="0.2">
      <c r="A47" s="16" t="s">
        <v>41</v>
      </c>
      <c r="B47" s="114"/>
      <c r="C47" s="33"/>
      <c r="D47" s="17" t="e">
        <f t="shared" si="2"/>
        <v>#DIV/0!</v>
      </c>
      <c r="E47" s="33"/>
      <c r="F47" s="19">
        <f t="shared" si="1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56" customFormat="1" hidden="1" x14ac:dyDescent="0.2">
      <c r="A48" s="16" t="s">
        <v>42</v>
      </c>
      <c r="B48" s="116"/>
      <c r="C48" s="54"/>
      <c r="D48" s="17" t="e">
        <f t="shared" si="2"/>
        <v>#DIV/0!</v>
      </c>
      <c r="E48" s="54"/>
      <c r="F48" s="19">
        <f t="shared" si="1"/>
        <v>0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hidden="1" x14ac:dyDescent="0.2">
      <c r="A49" s="16" t="s">
        <v>43</v>
      </c>
      <c r="B49" s="114">
        <v>3.9340000000000002</v>
      </c>
      <c r="C49" s="39"/>
      <c r="D49" s="17">
        <f t="shared" si="2"/>
        <v>0</v>
      </c>
      <c r="E49" s="39">
        <v>0.2</v>
      </c>
      <c r="F49" s="19">
        <f t="shared" si="1"/>
        <v>-0.2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idden="1" x14ac:dyDescent="0.2">
      <c r="A50" s="16" t="s">
        <v>44</v>
      </c>
      <c r="B50" s="114"/>
      <c r="C50" s="33"/>
      <c r="D50" s="17" t="e">
        <f t="shared" si="2"/>
        <v>#DIV/0!</v>
      </c>
      <c r="E50" s="33"/>
      <c r="F50" s="19">
        <f t="shared" si="1"/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2">
      <c r="A51" s="16" t="s">
        <v>45</v>
      </c>
      <c r="B51" s="114">
        <v>6</v>
      </c>
      <c r="C51" s="33">
        <v>0.93100000000000005</v>
      </c>
      <c r="D51" s="17">
        <f t="shared" si="2"/>
        <v>15.516666666666667</v>
      </c>
      <c r="E51" s="33">
        <v>1.4</v>
      </c>
      <c r="F51" s="19">
        <f t="shared" si="1"/>
        <v>-0.46899999999999986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x14ac:dyDescent="0.2">
      <c r="A52" s="168" t="s">
        <v>46</v>
      </c>
      <c r="B52" s="111">
        <v>35</v>
      </c>
      <c r="C52" s="43">
        <v>28.6</v>
      </c>
      <c r="D52" s="43">
        <f t="shared" si="2"/>
        <v>81.714285714285722</v>
      </c>
      <c r="E52" s="43">
        <v>32.799999999999997</v>
      </c>
      <c r="F52" s="26">
        <f t="shared" si="1"/>
        <v>-4.1999999999999957</v>
      </c>
    </row>
    <row r="53" spans="1:21" s="23" customFormat="1" ht="15" hidden="1" x14ac:dyDescent="0.25">
      <c r="A53" s="167" t="s">
        <v>47</v>
      </c>
      <c r="B53" s="162">
        <v>239.32600000000002</v>
      </c>
      <c r="C53" s="163">
        <f>SUM(C54:C67)</f>
        <v>0</v>
      </c>
      <c r="D53" s="164">
        <f t="shared" si="2"/>
        <v>0</v>
      </c>
      <c r="E53" s="163">
        <v>0.5</v>
      </c>
      <c r="F53" s="165">
        <f t="shared" si="1"/>
        <v>-0.5</v>
      </c>
    </row>
    <row r="54" spans="1:21" hidden="1" x14ac:dyDescent="0.2">
      <c r="A54" s="16" t="s">
        <v>48</v>
      </c>
      <c r="B54" s="114">
        <v>45</v>
      </c>
      <c r="C54" s="33"/>
      <c r="D54" s="17">
        <f t="shared" si="2"/>
        <v>0</v>
      </c>
      <c r="E54" s="33"/>
      <c r="F54" s="19">
        <f t="shared" si="1"/>
        <v>0</v>
      </c>
    </row>
    <row r="55" spans="1:21" hidden="1" x14ac:dyDescent="0.2">
      <c r="A55" s="16" t="s">
        <v>49</v>
      </c>
      <c r="B55" s="114"/>
      <c r="C55" s="33"/>
      <c r="D55" s="17" t="e">
        <f t="shared" si="2"/>
        <v>#DIV/0!</v>
      </c>
      <c r="E55" s="33"/>
      <c r="F55" s="19">
        <f t="shared" si="1"/>
        <v>0</v>
      </c>
    </row>
    <row r="56" spans="1:21" hidden="1" x14ac:dyDescent="0.2">
      <c r="A56" s="16" t="s">
        <v>50</v>
      </c>
      <c r="B56" s="114">
        <v>23</v>
      </c>
      <c r="C56" s="33"/>
      <c r="D56" s="17">
        <f t="shared" si="2"/>
        <v>0</v>
      </c>
      <c r="E56" s="33">
        <v>0.02</v>
      </c>
      <c r="F56" s="19">
        <f t="shared" si="1"/>
        <v>-0.02</v>
      </c>
    </row>
    <row r="57" spans="1:21" hidden="1" x14ac:dyDescent="0.2">
      <c r="A57" s="16" t="s">
        <v>51</v>
      </c>
      <c r="B57" s="114">
        <v>70</v>
      </c>
      <c r="C57" s="33"/>
      <c r="D57" s="17">
        <f t="shared" si="2"/>
        <v>0</v>
      </c>
      <c r="E57" s="33"/>
      <c r="F57" s="19">
        <f t="shared" si="1"/>
        <v>0</v>
      </c>
    </row>
    <row r="58" spans="1:21" hidden="1" x14ac:dyDescent="0.2">
      <c r="A58" s="16" t="s">
        <v>52</v>
      </c>
      <c r="B58" s="114"/>
      <c r="C58" s="33"/>
      <c r="D58" s="17" t="e">
        <f t="shared" si="2"/>
        <v>#DIV/0!</v>
      </c>
      <c r="E58" s="33"/>
      <c r="F58" s="19">
        <f t="shared" si="1"/>
        <v>0</v>
      </c>
    </row>
    <row r="59" spans="1:21" hidden="1" x14ac:dyDescent="0.2">
      <c r="A59" s="16" t="s">
        <v>53</v>
      </c>
      <c r="B59" s="114">
        <v>1.5</v>
      </c>
      <c r="C59" s="33"/>
      <c r="D59" s="17">
        <f t="shared" si="2"/>
        <v>0</v>
      </c>
      <c r="E59" s="33"/>
      <c r="F59" s="19">
        <f t="shared" si="1"/>
        <v>0</v>
      </c>
    </row>
    <row r="60" spans="1:21" hidden="1" x14ac:dyDescent="0.2">
      <c r="A60" s="16" t="s">
        <v>54</v>
      </c>
      <c r="B60" s="114"/>
      <c r="C60" s="33"/>
      <c r="D60" s="17" t="e">
        <f t="shared" si="2"/>
        <v>#DIV/0!</v>
      </c>
      <c r="E60" s="33"/>
      <c r="F60" s="19">
        <f t="shared" si="1"/>
        <v>0</v>
      </c>
    </row>
    <row r="61" spans="1:21" hidden="1" x14ac:dyDescent="0.2">
      <c r="A61" s="16" t="s">
        <v>55</v>
      </c>
      <c r="B61" s="114"/>
      <c r="C61" s="33"/>
      <c r="D61" s="17" t="e">
        <f t="shared" si="2"/>
        <v>#DIV/0!</v>
      </c>
      <c r="E61" s="33"/>
      <c r="F61" s="19">
        <f t="shared" si="1"/>
        <v>0</v>
      </c>
    </row>
    <row r="62" spans="1:21" hidden="1" x14ac:dyDescent="0.2">
      <c r="A62" s="16" t="s">
        <v>56</v>
      </c>
      <c r="B62" s="114">
        <v>12</v>
      </c>
      <c r="C62" s="33"/>
      <c r="D62" s="17">
        <f t="shared" si="2"/>
        <v>0</v>
      </c>
      <c r="E62" s="33"/>
      <c r="F62" s="19">
        <f t="shared" si="1"/>
        <v>0</v>
      </c>
    </row>
    <row r="63" spans="1:21" hidden="1" x14ac:dyDescent="0.2">
      <c r="A63" s="16" t="s">
        <v>57</v>
      </c>
      <c r="B63" s="114">
        <v>0.8</v>
      </c>
      <c r="C63" s="33"/>
      <c r="D63" s="17">
        <f t="shared" si="2"/>
        <v>0</v>
      </c>
      <c r="E63" s="33"/>
      <c r="F63" s="19">
        <f t="shared" si="1"/>
        <v>0</v>
      </c>
    </row>
    <row r="64" spans="1:21" hidden="1" x14ac:dyDescent="0.2">
      <c r="A64" s="16" t="s">
        <v>58</v>
      </c>
      <c r="B64" s="114">
        <v>60</v>
      </c>
      <c r="C64" s="33"/>
      <c r="D64" s="17">
        <f t="shared" si="2"/>
        <v>0</v>
      </c>
      <c r="E64" s="33">
        <v>0.5</v>
      </c>
      <c r="F64" s="19">
        <f t="shared" si="1"/>
        <v>-0.5</v>
      </c>
    </row>
    <row r="65" spans="1:6" hidden="1" x14ac:dyDescent="0.2">
      <c r="A65" s="16" t="s">
        <v>59</v>
      </c>
      <c r="B65" s="114"/>
      <c r="C65" s="33"/>
      <c r="D65" s="17" t="e">
        <f t="shared" si="2"/>
        <v>#DIV/0!</v>
      </c>
      <c r="E65" s="33"/>
      <c r="F65" s="19">
        <f t="shared" si="1"/>
        <v>0</v>
      </c>
    </row>
    <row r="66" spans="1:6" hidden="1" x14ac:dyDescent="0.2">
      <c r="A66" s="16" t="s">
        <v>60</v>
      </c>
      <c r="B66" s="114">
        <v>11.8</v>
      </c>
      <c r="C66" s="33"/>
      <c r="D66" s="17">
        <f t="shared" si="2"/>
        <v>0</v>
      </c>
      <c r="E66" s="33"/>
      <c r="F66" s="19">
        <f t="shared" si="1"/>
        <v>0</v>
      </c>
    </row>
    <row r="67" spans="1:6" s="23" customFormat="1" ht="15" hidden="1" x14ac:dyDescent="0.25">
      <c r="A67" s="16" t="s">
        <v>61</v>
      </c>
      <c r="B67" s="18">
        <v>15.226000000000001</v>
      </c>
      <c r="C67" s="30"/>
      <c r="D67" s="17">
        <f t="shared" si="2"/>
        <v>0</v>
      </c>
      <c r="E67" s="33"/>
      <c r="F67" s="19">
        <f t="shared" si="1"/>
        <v>0</v>
      </c>
    </row>
    <row r="68" spans="1:6" s="23" customFormat="1" ht="15" hidden="1" x14ac:dyDescent="0.25">
      <c r="A68" s="12" t="s">
        <v>62</v>
      </c>
      <c r="B68" s="115">
        <v>0</v>
      </c>
      <c r="C68" s="30">
        <f>SUM(C69:C74)-C72-C73</f>
        <v>0</v>
      </c>
      <c r="D68" s="17" t="e">
        <f t="shared" si="2"/>
        <v>#DIV/0!</v>
      </c>
      <c r="E68" s="30"/>
      <c r="F68" s="19">
        <f t="shared" si="1"/>
        <v>0</v>
      </c>
    </row>
    <row r="69" spans="1:6" hidden="1" x14ac:dyDescent="0.2">
      <c r="A69" s="16" t="s">
        <v>63</v>
      </c>
      <c r="B69" s="114"/>
      <c r="C69" s="33"/>
      <c r="D69" s="17" t="e">
        <f t="shared" ref="D69:D100" si="3">C69/B69*100</f>
        <v>#DIV/0!</v>
      </c>
      <c r="E69" s="33"/>
      <c r="F69" s="19">
        <f t="shared" si="1"/>
        <v>0</v>
      </c>
    </row>
    <row r="70" spans="1:6" hidden="1" x14ac:dyDescent="0.2">
      <c r="A70" s="16" t="s">
        <v>64</v>
      </c>
      <c r="B70" s="114"/>
      <c r="C70" s="33"/>
      <c r="D70" s="17" t="e">
        <f t="shared" si="3"/>
        <v>#DIV/0!</v>
      </c>
      <c r="E70" s="33"/>
      <c r="F70" s="19">
        <f t="shared" ref="F70:F101" si="4">C70-E70</f>
        <v>0</v>
      </c>
    </row>
    <row r="71" spans="1:6" hidden="1" x14ac:dyDescent="0.2">
      <c r="A71" s="16" t="s">
        <v>65</v>
      </c>
      <c r="B71" s="114"/>
      <c r="C71" s="33"/>
      <c r="D71" s="17" t="e">
        <f t="shared" si="3"/>
        <v>#DIV/0!</v>
      </c>
      <c r="E71" s="33"/>
      <c r="F71" s="19">
        <f t="shared" si="4"/>
        <v>0</v>
      </c>
    </row>
    <row r="72" spans="1:6" hidden="1" x14ac:dyDescent="0.2">
      <c r="A72" s="16" t="s">
        <v>66</v>
      </c>
      <c r="B72" s="114"/>
      <c r="C72" s="33"/>
      <c r="D72" s="17" t="e">
        <f t="shared" si="3"/>
        <v>#DIV/0!</v>
      </c>
      <c r="E72" s="33"/>
      <c r="F72" s="19">
        <f t="shared" si="4"/>
        <v>0</v>
      </c>
    </row>
    <row r="73" spans="1:6" hidden="1" x14ac:dyDescent="0.2">
      <c r="A73" s="16" t="s">
        <v>67</v>
      </c>
      <c r="B73" s="114"/>
      <c r="C73" s="33"/>
      <c r="D73" s="17" t="e">
        <f t="shared" si="3"/>
        <v>#DIV/0!</v>
      </c>
      <c r="E73" s="33"/>
      <c r="F73" s="19">
        <f t="shared" si="4"/>
        <v>0</v>
      </c>
    </row>
    <row r="74" spans="1:6" s="23" customFormat="1" ht="15" hidden="1" x14ac:dyDescent="0.25">
      <c r="A74" s="16" t="s">
        <v>68</v>
      </c>
      <c r="B74" s="18"/>
      <c r="C74" s="30"/>
      <c r="D74" s="17" t="e">
        <f t="shared" si="3"/>
        <v>#DIV/0!</v>
      </c>
      <c r="E74" s="30"/>
      <c r="F74" s="19">
        <f t="shared" si="4"/>
        <v>0</v>
      </c>
    </row>
    <row r="75" spans="1:6" s="23" customFormat="1" ht="15" hidden="1" x14ac:dyDescent="0.25">
      <c r="A75" s="12" t="s">
        <v>69</v>
      </c>
      <c r="B75" s="115">
        <v>23</v>
      </c>
      <c r="C75" s="30">
        <f>SUM(C76:C91)-C82-C83-C85-C91</f>
        <v>0</v>
      </c>
      <c r="D75" s="17">
        <f t="shared" si="3"/>
        <v>0</v>
      </c>
      <c r="E75" s="30"/>
      <c r="F75" s="19">
        <f t="shared" si="4"/>
        <v>0</v>
      </c>
    </row>
    <row r="76" spans="1:6" hidden="1" x14ac:dyDescent="0.2">
      <c r="A76" s="16" t="s">
        <v>70</v>
      </c>
      <c r="B76" s="114"/>
      <c r="C76" s="33"/>
      <c r="D76" s="17" t="e">
        <f t="shared" si="3"/>
        <v>#DIV/0!</v>
      </c>
      <c r="E76" s="33"/>
      <c r="F76" s="19">
        <f t="shared" si="4"/>
        <v>0</v>
      </c>
    </row>
    <row r="77" spans="1:6" hidden="1" x14ac:dyDescent="0.2">
      <c r="A77" s="16" t="s">
        <v>71</v>
      </c>
      <c r="B77" s="114"/>
      <c r="C77" s="33"/>
      <c r="D77" s="17" t="e">
        <f t="shared" si="3"/>
        <v>#DIV/0!</v>
      </c>
      <c r="E77" s="33"/>
      <c r="F77" s="19">
        <f t="shared" si="4"/>
        <v>0</v>
      </c>
    </row>
    <row r="78" spans="1:6" hidden="1" x14ac:dyDescent="0.2">
      <c r="A78" s="16" t="s">
        <v>72</v>
      </c>
      <c r="B78" s="114"/>
      <c r="C78" s="33"/>
      <c r="D78" s="17" t="e">
        <f t="shared" si="3"/>
        <v>#DIV/0!</v>
      </c>
      <c r="E78" s="33"/>
      <c r="F78" s="19">
        <f t="shared" si="4"/>
        <v>0</v>
      </c>
    </row>
    <row r="79" spans="1:6" hidden="1" x14ac:dyDescent="0.2">
      <c r="A79" s="16" t="s">
        <v>73</v>
      </c>
      <c r="B79" s="114"/>
      <c r="C79" s="33"/>
      <c r="D79" s="17" t="e">
        <f t="shared" si="3"/>
        <v>#DIV/0!</v>
      </c>
      <c r="E79" s="33"/>
      <c r="F79" s="19">
        <f t="shared" si="4"/>
        <v>0</v>
      </c>
    </row>
    <row r="80" spans="1:6" hidden="1" x14ac:dyDescent="0.2">
      <c r="A80" s="66" t="s">
        <v>74</v>
      </c>
      <c r="B80" s="117">
        <v>23</v>
      </c>
      <c r="C80" s="43"/>
      <c r="D80" s="25">
        <f t="shared" si="3"/>
        <v>0</v>
      </c>
      <c r="E80" s="43"/>
      <c r="F80" s="26">
        <f t="shared" si="4"/>
        <v>0</v>
      </c>
    </row>
    <row r="81" spans="1:6" hidden="1" x14ac:dyDescent="0.2">
      <c r="A81" s="70" t="s">
        <v>75</v>
      </c>
      <c r="B81" s="81"/>
      <c r="C81" s="75"/>
      <c r="D81" s="64" t="e">
        <f t="shared" si="3"/>
        <v>#DIV/0!</v>
      </c>
      <c r="E81" s="63"/>
      <c r="F81" s="82">
        <f t="shared" si="4"/>
        <v>0</v>
      </c>
    </row>
    <row r="82" spans="1:6" hidden="1" x14ac:dyDescent="0.2">
      <c r="A82" s="69" t="s">
        <v>76</v>
      </c>
      <c r="B82" s="77"/>
      <c r="C82" s="73"/>
      <c r="D82" s="17" t="e">
        <f t="shared" si="3"/>
        <v>#DIV/0!</v>
      </c>
      <c r="E82" s="33"/>
      <c r="F82" s="51">
        <f t="shared" si="4"/>
        <v>0</v>
      </c>
    </row>
    <row r="83" spans="1:6" hidden="1" x14ac:dyDescent="0.2">
      <c r="A83" s="69" t="s">
        <v>77</v>
      </c>
      <c r="B83" s="77"/>
      <c r="C83" s="73"/>
      <c r="D83" s="17" t="e">
        <f t="shared" si="3"/>
        <v>#DIV/0!</v>
      </c>
      <c r="E83" s="33"/>
      <c r="F83" s="51">
        <f t="shared" si="4"/>
        <v>0</v>
      </c>
    </row>
    <row r="84" spans="1:6" hidden="1" x14ac:dyDescent="0.2">
      <c r="A84" s="69" t="s">
        <v>78</v>
      </c>
      <c r="B84" s="77"/>
      <c r="C84" s="73"/>
      <c r="D84" s="17" t="e">
        <f t="shared" si="3"/>
        <v>#DIV/0!</v>
      </c>
      <c r="E84" s="33"/>
      <c r="F84" s="51">
        <f t="shared" si="4"/>
        <v>0</v>
      </c>
    </row>
    <row r="85" spans="1:6" hidden="1" x14ac:dyDescent="0.2">
      <c r="A85" s="69" t="s">
        <v>79</v>
      </c>
      <c r="B85" s="77"/>
      <c r="C85" s="73"/>
      <c r="D85" s="17" t="e">
        <f t="shared" si="3"/>
        <v>#DIV/0!</v>
      </c>
      <c r="E85" s="33"/>
      <c r="F85" s="51">
        <f t="shared" si="4"/>
        <v>0</v>
      </c>
    </row>
    <row r="86" spans="1:6" hidden="1" x14ac:dyDescent="0.2">
      <c r="A86" s="69" t="s">
        <v>80</v>
      </c>
      <c r="B86" s="77"/>
      <c r="C86" s="73"/>
      <c r="D86" s="17" t="e">
        <f t="shared" si="3"/>
        <v>#DIV/0!</v>
      </c>
      <c r="E86" s="33"/>
      <c r="F86" s="51">
        <f t="shared" si="4"/>
        <v>0</v>
      </c>
    </row>
    <row r="87" spans="1:6" hidden="1" x14ac:dyDescent="0.2">
      <c r="A87" s="69" t="s">
        <v>81</v>
      </c>
      <c r="B87" s="77"/>
      <c r="C87" s="73"/>
      <c r="D87" s="17" t="e">
        <f t="shared" si="3"/>
        <v>#DIV/0!</v>
      </c>
      <c r="E87" s="33"/>
      <c r="F87" s="51">
        <f t="shared" si="4"/>
        <v>0</v>
      </c>
    </row>
    <row r="88" spans="1:6" hidden="1" x14ac:dyDescent="0.2">
      <c r="A88" s="69" t="s">
        <v>82</v>
      </c>
      <c r="B88" s="77"/>
      <c r="C88" s="73"/>
      <c r="D88" s="17" t="e">
        <f t="shared" si="3"/>
        <v>#DIV/0!</v>
      </c>
      <c r="E88" s="33"/>
      <c r="F88" s="51">
        <f t="shared" si="4"/>
        <v>0</v>
      </c>
    </row>
    <row r="89" spans="1:6" hidden="1" x14ac:dyDescent="0.2">
      <c r="A89" s="69" t="s">
        <v>83</v>
      </c>
      <c r="B89" s="77"/>
      <c r="C89" s="73"/>
      <c r="D89" s="17" t="e">
        <f t="shared" si="3"/>
        <v>#DIV/0!</v>
      </c>
      <c r="E89" s="33"/>
      <c r="F89" s="51">
        <f t="shared" si="4"/>
        <v>0</v>
      </c>
    </row>
    <row r="90" spans="1:6" hidden="1" x14ac:dyDescent="0.2">
      <c r="A90" s="69" t="s">
        <v>84</v>
      </c>
      <c r="B90" s="77"/>
      <c r="C90" s="73"/>
      <c r="D90" s="17" t="e">
        <f t="shared" si="3"/>
        <v>#DIV/0!</v>
      </c>
      <c r="E90" s="33"/>
      <c r="F90" s="51">
        <f t="shared" si="4"/>
        <v>0</v>
      </c>
    </row>
    <row r="91" spans="1:6" s="23" customFormat="1" ht="15" hidden="1" x14ac:dyDescent="0.25">
      <c r="A91" s="69" t="s">
        <v>85</v>
      </c>
      <c r="B91" s="76"/>
      <c r="C91" s="72"/>
      <c r="D91" s="17" t="e">
        <f t="shared" si="3"/>
        <v>#DIV/0!</v>
      </c>
      <c r="E91" s="30"/>
      <c r="F91" s="51">
        <f t="shared" si="4"/>
        <v>0</v>
      </c>
    </row>
    <row r="92" spans="1:6" s="23" customFormat="1" ht="15" hidden="1" x14ac:dyDescent="0.25">
      <c r="A92" s="68" t="s">
        <v>86</v>
      </c>
      <c r="B92" s="78">
        <v>0</v>
      </c>
      <c r="C92" s="72">
        <f>SUM(C93:C102)-C98</f>
        <v>0</v>
      </c>
      <c r="D92" s="17" t="e">
        <f t="shared" si="3"/>
        <v>#DIV/0!</v>
      </c>
      <c r="E92" s="35"/>
      <c r="F92" s="51">
        <f t="shared" si="4"/>
        <v>0</v>
      </c>
    </row>
    <row r="93" spans="1:6" hidden="1" x14ac:dyDescent="0.2">
      <c r="A93" s="69" t="s">
        <v>87</v>
      </c>
      <c r="B93" s="77"/>
      <c r="C93" s="73"/>
      <c r="D93" s="17" t="e">
        <f t="shared" si="3"/>
        <v>#DIV/0!</v>
      </c>
      <c r="E93" s="33"/>
      <c r="F93" s="51">
        <f t="shared" si="4"/>
        <v>0</v>
      </c>
    </row>
    <row r="94" spans="1:6" hidden="1" x14ac:dyDescent="0.2">
      <c r="A94" s="69" t="s">
        <v>88</v>
      </c>
      <c r="B94" s="77"/>
      <c r="C94" s="73"/>
      <c r="D94" s="17" t="e">
        <f t="shared" si="3"/>
        <v>#DIV/0!</v>
      </c>
      <c r="E94" s="62"/>
      <c r="F94" s="51">
        <f t="shared" si="4"/>
        <v>0</v>
      </c>
    </row>
    <row r="95" spans="1:6" hidden="1" x14ac:dyDescent="0.2">
      <c r="A95" s="69" t="s">
        <v>89</v>
      </c>
      <c r="B95" s="77"/>
      <c r="C95" s="73"/>
      <c r="D95" s="17" t="e">
        <f t="shared" si="3"/>
        <v>#DIV/0!</v>
      </c>
      <c r="E95" s="33"/>
      <c r="F95" s="51">
        <f t="shared" si="4"/>
        <v>0</v>
      </c>
    </row>
    <row r="96" spans="1:6" hidden="1" x14ac:dyDescent="0.2">
      <c r="A96" s="69" t="s">
        <v>90</v>
      </c>
      <c r="B96" s="77"/>
      <c r="C96" s="73"/>
      <c r="D96" s="17" t="e">
        <f t="shared" si="3"/>
        <v>#DIV/0!</v>
      </c>
      <c r="E96" s="33"/>
      <c r="F96" s="51">
        <f t="shared" si="4"/>
        <v>0</v>
      </c>
    </row>
    <row r="97" spans="1:6" hidden="1" x14ac:dyDescent="0.2">
      <c r="A97" s="69" t="s">
        <v>91</v>
      </c>
      <c r="B97" s="77"/>
      <c r="C97" s="73"/>
      <c r="D97" s="17" t="e">
        <f t="shared" si="3"/>
        <v>#DIV/0!</v>
      </c>
      <c r="E97" s="33"/>
      <c r="F97" s="51">
        <f t="shared" si="4"/>
        <v>0</v>
      </c>
    </row>
    <row r="98" spans="1:6" hidden="1" x14ac:dyDescent="0.2">
      <c r="A98" s="69" t="s">
        <v>92</v>
      </c>
      <c r="B98" s="77"/>
      <c r="C98" s="73"/>
      <c r="D98" s="17" t="e">
        <f t="shared" si="3"/>
        <v>#DIV/0!</v>
      </c>
      <c r="E98" s="33"/>
      <c r="F98" s="51">
        <f t="shared" si="4"/>
        <v>0</v>
      </c>
    </row>
    <row r="99" spans="1:6" hidden="1" x14ac:dyDescent="0.2">
      <c r="A99" s="69" t="s">
        <v>93</v>
      </c>
      <c r="B99" s="77"/>
      <c r="C99" s="73"/>
      <c r="D99" s="17" t="e">
        <f t="shared" si="3"/>
        <v>#DIV/0!</v>
      </c>
      <c r="E99" s="33"/>
      <c r="F99" s="51">
        <f t="shared" si="4"/>
        <v>0</v>
      </c>
    </row>
    <row r="100" spans="1:6" hidden="1" x14ac:dyDescent="0.2">
      <c r="A100" s="69" t="s">
        <v>94</v>
      </c>
      <c r="B100" s="77"/>
      <c r="C100" s="73"/>
      <c r="D100" s="17" t="e">
        <f t="shared" si="3"/>
        <v>#DIV/0!</v>
      </c>
      <c r="E100" s="33"/>
      <c r="F100" s="51">
        <f t="shared" si="4"/>
        <v>0</v>
      </c>
    </row>
    <row r="101" spans="1:6" hidden="1" x14ac:dyDescent="0.2">
      <c r="A101" s="69" t="s">
        <v>95</v>
      </c>
      <c r="B101" s="79"/>
      <c r="C101" s="74"/>
      <c r="D101" s="17" t="e">
        <f t="shared" ref="D101:D102" si="5">C101/B101*100</f>
        <v>#DIV/0!</v>
      </c>
      <c r="E101" s="43"/>
      <c r="F101" s="51">
        <f t="shared" si="4"/>
        <v>0</v>
      </c>
    </row>
    <row r="102" spans="1:6" hidden="1" x14ac:dyDescent="0.2">
      <c r="A102" s="71" t="s">
        <v>96</v>
      </c>
      <c r="B102" s="80"/>
      <c r="D102" s="17" t="e">
        <f t="shared" si="5"/>
        <v>#DIV/0!</v>
      </c>
      <c r="E102" s="58"/>
      <c r="F102" s="59"/>
    </row>
    <row r="103" spans="1:6" x14ac:dyDescent="0.2">
      <c r="A103" s="60"/>
      <c r="E103" s="58"/>
    </row>
    <row r="104" spans="1:6" x14ac:dyDescent="0.2">
      <c r="A104" s="60"/>
      <c r="E104" s="58"/>
    </row>
    <row r="105" spans="1:6" x14ac:dyDescent="0.2">
      <c r="A105" s="60"/>
      <c r="E105" s="58"/>
    </row>
    <row r="106" spans="1:6" x14ac:dyDescent="0.2">
      <c r="A106" s="60"/>
      <c r="E106" s="58"/>
    </row>
    <row r="107" spans="1:6" x14ac:dyDescent="0.2">
      <c r="A107" s="60"/>
      <c r="E107" s="58"/>
    </row>
    <row r="108" spans="1:6" x14ac:dyDescent="0.2">
      <c r="A108" s="60"/>
      <c r="E108" s="58"/>
    </row>
    <row r="109" spans="1:6" x14ac:dyDescent="0.2">
      <c r="A109" s="60"/>
      <c r="E109" s="58"/>
    </row>
    <row r="110" spans="1:6" x14ac:dyDescent="0.2">
      <c r="A110" s="60"/>
      <c r="E110" s="58"/>
    </row>
    <row r="111" spans="1:6" x14ac:dyDescent="0.2">
      <c r="A111" s="60"/>
      <c r="E111" s="58"/>
    </row>
    <row r="112" spans="1:6" x14ac:dyDescent="0.2">
      <c r="A112" s="60"/>
      <c r="E112" s="58"/>
    </row>
    <row r="113" spans="1:5" x14ac:dyDescent="0.2">
      <c r="A113" s="60"/>
      <c r="E113" s="58"/>
    </row>
    <row r="114" spans="1:5" x14ac:dyDescent="0.2">
      <c r="A114" s="60"/>
      <c r="E114" s="58"/>
    </row>
    <row r="115" spans="1:5" x14ac:dyDescent="0.2">
      <c r="A115" s="60"/>
      <c r="E115" s="58"/>
    </row>
    <row r="116" spans="1:5" x14ac:dyDescent="0.2">
      <c r="A116" s="60"/>
      <c r="E116" s="58"/>
    </row>
    <row r="117" spans="1:5" x14ac:dyDescent="0.2">
      <c r="A117" s="60"/>
      <c r="E117" s="58"/>
    </row>
    <row r="118" spans="1:5" x14ac:dyDescent="0.2">
      <c r="A118" s="60"/>
      <c r="E118" s="58"/>
    </row>
    <row r="119" spans="1:5" x14ac:dyDescent="0.2">
      <c r="A119" s="60"/>
      <c r="E119" s="58"/>
    </row>
    <row r="120" spans="1:5" x14ac:dyDescent="0.2">
      <c r="A120" s="60"/>
      <c r="E120" s="58"/>
    </row>
    <row r="121" spans="1:5" x14ac:dyDescent="0.2">
      <c r="A121" s="60"/>
      <c r="E121" s="58"/>
    </row>
    <row r="122" spans="1:5" x14ac:dyDescent="0.2">
      <c r="A122" s="60"/>
      <c r="E122" s="58"/>
    </row>
    <row r="123" spans="1:5" x14ac:dyDescent="0.2">
      <c r="A123" s="60"/>
      <c r="E123" s="58"/>
    </row>
    <row r="124" spans="1:5" x14ac:dyDescent="0.2">
      <c r="A124" s="60"/>
      <c r="E124" s="58"/>
    </row>
    <row r="125" spans="1:5" x14ac:dyDescent="0.2">
      <c r="A125" s="60"/>
      <c r="E125" s="58"/>
    </row>
    <row r="126" spans="1:5" x14ac:dyDescent="0.2">
      <c r="A126" s="60"/>
      <c r="E126" s="58"/>
    </row>
    <row r="127" spans="1:5" x14ac:dyDescent="0.2">
      <c r="A127" s="60"/>
      <c r="E127" s="58"/>
    </row>
    <row r="128" spans="1:5" x14ac:dyDescent="0.2">
      <c r="A128" s="60"/>
      <c r="E128" s="58"/>
    </row>
    <row r="129" spans="1:5" x14ac:dyDescent="0.2">
      <c r="A129" s="60"/>
      <c r="E129" s="58"/>
    </row>
    <row r="130" spans="1:5" x14ac:dyDescent="0.2">
      <c r="A130" s="60"/>
      <c r="E130" s="58"/>
    </row>
    <row r="131" spans="1:5" x14ac:dyDescent="0.2">
      <c r="A131" s="60"/>
      <c r="E131" s="58"/>
    </row>
    <row r="132" spans="1:5" x14ac:dyDescent="0.2">
      <c r="A132" s="60"/>
      <c r="E132" s="58"/>
    </row>
    <row r="133" spans="1:5" x14ac:dyDescent="0.2">
      <c r="A133" s="60"/>
      <c r="E133" s="58"/>
    </row>
    <row r="134" spans="1:5" x14ac:dyDescent="0.2">
      <c r="A134" s="60"/>
      <c r="E134" s="58"/>
    </row>
    <row r="135" spans="1:5" x14ac:dyDescent="0.2">
      <c r="A135" s="60"/>
      <c r="E135" s="58"/>
    </row>
    <row r="136" spans="1:5" x14ac:dyDescent="0.2">
      <c r="A136" s="60"/>
      <c r="E136" s="58"/>
    </row>
    <row r="137" spans="1:5" x14ac:dyDescent="0.2">
      <c r="A137" s="60"/>
      <c r="E137" s="58"/>
    </row>
    <row r="138" spans="1:5" x14ac:dyDescent="0.2">
      <c r="A138" s="60"/>
      <c r="E138" s="58"/>
    </row>
    <row r="139" spans="1:5" x14ac:dyDescent="0.2">
      <c r="A139" s="60"/>
      <c r="E139" s="58"/>
    </row>
    <row r="140" spans="1:5" x14ac:dyDescent="0.2">
      <c r="A140" s="60"/>
      <c r="E140" s="58"/>
    </row>
    <row r="141" spans="1:5" x14ac:dyDescent="0.2">
      <c r="A141" s="60"/>
      <c r="E141" s="58"/>
    </row>
    <row r="142" spans="1:5" x14ac:dyDescent="0.2">
      <c r="A142" s="60"/>
      <c r="E142" s="58"/>
    </row>
    <row r="143" spans="1:5" x14ac:dyDescent="0.2">
      <c r="A143" s="60"/>
      <c r="E143" s="58"/>
    </row>
    <row r="144" spans="1:5" x14ac:dyDescent="0.2">
      <c r="A144" s="60"/>
      <c r="E144" s="58"/>
    </row>
    <row r="145" spans="1:5" x14ac:dyDescent="0.2">
      <c r="A145" s="60"/>
      <c r="E145" s="58"/>
    </row>
    <row r="146" spans="1:5" x14ac:dyDescent="0.2">
      <c r="A146" s="60"/>
      <c r="E146" s="58"/>
    </row>
    <row r="147" spans="1:5" x14ac:dyDescent="0.2">
      <c r="A147" s="60"/>
      <c r="E147" s="58"/>
    </row>
    <row r="148" spans="1:5" x14ac:dyDescent="0.2">
      <c r="A148" s="60"/>
      <c r="E148" s="58"/>
    </row>
    <row r="149" spans="1:5" x14ac:dyDescent="0.2">
      <c r="A149" s="60"/>
      <c r="E149" s="58"/>
    </row>
    <row r="150" spans="1:5" x14ac:dyDescent="0.2">
      <c r="A150" s="60"/>
      <c r="E150" s="58"/>
    </row>
    <row r="151" spans="1:5" x14ac:dyDescent="0.2">
      <c r="A151" s="60"/>
      <c r="E151" s="58"/>
    </row>
    <row r="152" spans="1:5" x14ac:dyDescent="0.2">
      <c r="A152" s="60"/>
      <c r="E152" s="58"/>
    </row>
    <row r="153" spans="1:5" x14ac:dyDescent="0.2">
      <c r="A153" s="60"/>
      <c r="E153" s="58"/>
    </row>
    <row r="154" spans="1:5" x14ac:dyDescent="0.2">
      <c r="A154" s="60"/>
      <c r="E154" s="58"/>
    </row>
    <row r="155" spans="1:5" x14ac:dyDescent="0.2">
      <c r="A155" s="60"/>
      <c r="E155" s="58"/>
    </row>
    <row r="156" spans="1:5" x14ac:dyDescent="0.2">
      <c r="A156" s="60"/>
      <c r="E156" s="58"/>
    </row>
    <row r="157" spans="1:5" x14ac:dyDescent="0.2">
      <c r="A157" s="60"/>
      <c r="E157" s="58"/>
    </row>
    <row r="158" spans="1:5" x14ac:dyDescent="0.2">
      <c r="A158" s="60"/>
      <c r="E158" s="58"/>
    </row>
    <row r="159" spans="1:5" x14ac:dyDescent="0.2">
      <c r="A159" s="60"/>
      <c r="E159" s="58"/>
    </row>
    <row r="160" spans="1:5" x14ac:dyDescent="0.2">
      <c r="A160" s="60"/>
      <c r="E160" s="58"/>
    </row>
    <row r="161" spans="1:5" x14ac:dyDescent="0.2">
      <c r="A161" s="60"/>
      <c r="E161" s="58"/>
    </row>
    <row r="162" spans="1:5" x14ac:dyDescent="0.2">
      <c r="A162" s="60"/>
      <c r="E162" s="58"/>
    </row>
    <row r="163" spans="1:5" x14ac:dyDescent="0.2">
      <c r="A163" s="60"/>
      <c r="E163" s="58"/>
    </row>
    <row r="164" spans="1:5" x14ac:dyDescent="0.2">
      <c r="A164" s="60"/>
      <c r="E164" s="58"/>
    </row>
    <row r="165" spans="1:5" x14ac:dyDescent="0.2">
      <c r="A165" s="60"/>
      <c r="E165" s="58"/>
    </row>
    <row r="166" spans="1:5" x14ac:dyDescent="0.2">
      <c r="A166" s="60"/>
      <c r="E166" s="58"/>
    </row>
    <row r="167" spans="1:5" x14ac:dyDescent="0.2">
      <c r="A167" s="60"/>
      <c r="E167" s="58"/>
    </row>
    <row r="168" spans="1:5" x14ac:dyDescent="0.2">
      <c r="A168" s="60"/>
      <c r="E168" s="58"/>
    </row>
    <row r="169" spans="1:5" x14ac:dyDescent="0.2">
      <c r="A169" s="60"/>
      <c r="E169" s="58"/>
    </row>
    <row r="170" spans="1:5" x14ac:dyDescent="0.2">
      <c r="A170" s="60"/>
      <c r="E170" s="58"/>
    </row>
    <row r="171" spans="1:5" x14ac:dyDescent="0.2">
      <c r="A171" s="60"/>
      <c r="E171" s="58"/>
    </row>
    <row r="172" spans="1:5" x14ac:dyDescent="0.2">
      <c r="A172" s="60"/>
      <c r="E172" s="58"/>
    </row>
    <row r="173" spans="1:5" x14ac:dyDescent="0.2">
      <c r="A173" s="60"/>
      <c r="E173" s="58"/>
    </row>
    <row r="174" spans="1:5" x14ac:dyDescent="0.2">
      <c r="A174" s="60"/>
      <c r="E174" s="58"/>
    </row>
    <row r="175" spans="1:5" x14ac:dyDescent="0.2">
      <c r="A175" s="60"/>
      <c r="E175" s="58"/>
    </row>
    <row r="176" spans="1:5" x14ac:dyDescent="0.2">
      <c r="A176" s="60"/>
      <c r="E176" s="58"/>
    </row>
    <row r="177" spans="1:5" x14ac:dyDescent="0.2">
      <c r="A177" s="60"/>
      <c r="E177" s="58"/>
    </row>
    <row r="178" spans="1:5" x14ac:dyDescent="0.2">
      <c r="A178" s="61"/>
    </row>
    <row r="179" spans="1:5" x14ac:dyDescent="0.2">
      <c r="A179" s="60"/>
    </row>
    <row r="180" spans="1:5" x14ac:dyDescent="0.2">
      <c r="A180" s="60"/>
    </row>
    <row r="181" spans="1:5" x14ac:dyDescent="0.2">
      <c r="A181" s="60"/>
    </row>
    <row r="182" spans="1:5" x14ac:dyDescent="0.2">
      <c r="A182" s="60"/>
    </row>
    <row r="183" spans="1:5" x14ac:dyDescent="0.2">
      <c r="A183" s="60"/>
    </row>
    <row r="184" spans="1:5" x14ac:dyDescent="0.2">
      <c r="A184" s="60"/>
    </row>
    <row r="185" spans="1:5" x14ac:dyDescent="0.2">
      <c r="A185" s="60"/>
    </row>
    <row r="186" spans="1:5" x14ac:dyDescent="0.2">
      <c r="A186" s="60"/>
    </row>
    <row r="187" spans="1:5" x14ac:dyDescent="0.2">
      <c r="A187" s="60"/>
    </row>
    <row r="188" spans="1:5" x14ac:dyDescent="0.2">
      <c r="A188" s="60"/>
    </row>
    <row r="189" spans="1:5" x14ac:dyDescent="0.2">
      <c r="A189" s="60"/>
    </row>
    <row r="190" spans="1:5" x14ac:dyDescent="0.2">
      <c r="A190" s="60"/>
    </row>
    <row r="191" spans="1:5" x14ac:dyDescent="0.2">
      <c r="A191" s="60"/>
    </row>
    <row r="192" spans="1:5" x14ac:dyDescent="0.2">
      <c r="A192" s="60"/>
    </row>
    <row r="193" spans="1:1" x14ac:dyDescent="0.2">
      <c r="A193" s="60"/>
    </row>
    <row r="194" spans="1:1" x14ac:dyDescent="0.2">
      <c r="A194" s="60"/>
    </row>
    <row r="195" spans="1:1" x14ac:dyDescent="0.2">
      <c r="A195" s="60"/>
    </row>
    <row r="196" spans="1:1" x14ac:dyDescent="0.2">
      <c r="A196" s="60"/>
    </row>
    <row r="197" spans="1:1" x14ac:dyDescent="0.2">
      <c r="A197" s="60"/>
    </row>
    <row r="198" spans="1:1" x14ac:dyDescent="0.2">
      <c r="A198" s="60"/>
    </row>
    <row r="199" spans="1:1" x14ac:dyDescent="0.2">
      <c r="A199" s="60"/>
    </row>
    <row r="200" spans="1:1" x14ac:dyDescent="0.2">
      <c r="A200" s="60"/>
    </row>
    <row r="201" spans="1:1" x14ac:dyDescent="0.2">
      <c r="A201" s="60"/>
    </row>
    <row r="202" spans="1:1" x14ac:dyDescent="0.2">
      <c r="A202" s="60"/>
    </row>
    <row r="203" spans="1:1" x14ac:dyDescent="0.2">
      <c r="A203" s="60"/>
    </row>
    <row r="204" spans="1:1" x14ac:dyDescent="0.2">
      <c r="A204" s="60"/>
    </row>
    <row r="205" spans="1:1" x14ac:dyDescent="0.2">
      <c r="A205" s="60"/>
    </row>
    <row r="206" spans="1:1" x14ac:dyDescent="0.2">
      <c r="A206" s="60"/>
    </row>
    <row r="207" spans="1:1" x14ac:dyDescent="0.2">
      <c r="A207" s="60"/>
    </row>
    <row r="208" spans="1:1" x14ac:dyDescent="0.2">
      <c r="A208" s="60"/>
    </row>
    <row r="209" spans="1:1" x14ac:dyDescent="0.2">
      <c r="A209" s="60"/>
    </row>
    <row r="210" spans="1:1" x14ac:dyDescent="0.2">
      <c r="A210" s="60"/>
    </row>
    <row r="211" spans="1:1" x14ac:dyDescent="0.2">
      <c r="A211" s="60"/>
    </row>
    <row r="212" spans="1:1" x14ac:dyDescent="0.2">
      <c r="A212" s="60"/>
    </row>
    <row r="213" spans="1:1" x14ac:dyDescent="0.2">
      <c r="A213" s="60"/>
    </row>
    <row r="214" spans="1:1" x14ac:dyDescent="0.2">
      <c r="A214" s="60"/>
    </row>
    <row r="215" spans="1:1" x14ac:dyDescent="0.2">
      <c r="A215" s="60"/>
    </row>
    <row r="216" spans="1:1" x14ac:dyDescent="0.2">
      <c r="A216" s="60"/>
    </row>
    <row r="217" spans="1:1" x14ac:dyDescent="0.2">
      <c r="A217" s="60"/>
    </row>
    <row r="218" spans="1:1" x14ac:dyDescent="0.2">
      <c r="A218" s="60"/>
    </row>
    <row r="219" spans="1:1" x14ac:dyDescent="0.2">
      <c r="A219" s="60"/>
    </row>
    <row r="220" spans="1:1" x14ac:dyDescent="0.2">
      <c r="A220" s="60"/>
    </row>
    <row r="221" spans="1:1" x14ac:dyDescent="0.2">
      <c r="A221" s="60"/>
    </row>
    <row r="222" spans="1:1" x14ac:dyDescent="0.2">
      <c r="A222" s="60"/>
    </row>
    <row r="223" spans="1:1" x14ac:dyDescent="0.2">
      <c r="A223" s="60"/>
    </row>
    <row r="224" spans="1:1" x14ac:dyDescent="0.2">
      <c r="A224" s="60"/>
    </row>
    <row r="225" spans="1:1" x14ac:dyDescent="0.2">
      <c r="A225" s="60"/>
    </row>
    <row r="226" spans="1:1" x14ac:dyDescent="0.2">
      <c r="A226" s="60"/>
    </row>
    <row r="227" spans="1:1" x14ac:dyDescent="0.2">
      <c r="A227" s="60"/>
    </row>
    <row r="228" spans="1:1" x14ac:dyDescent="0.2">
      <c r="A228" s="60"/>
    </row>
    <row r="229" spans="1:1" x14ac:dyDescent="0.2">
      <c r="A229" s="60"/>
    </row>
    <row r="230" spans="1:1" x14ac:dyDescent="0.2">
      <c r="A230" s="60"/>
    </row>
    <row r="231" spans="1:1" x14ac:dyDescent="0.2">
      <c r="A231" s="60"/>
    </row>
    <row r="232" spans="1:1" x14ac:dyDescent="0.2">
      <c r="A232" s="60"/>
    </row>
    <row r="233" spans="1:1" x14ac:dyDescent="0.2">
      <c r="A233" s="60"/>
    </row>
    <row r="234" spans="1:1" x14ac:dyDescent="0.2">
      <c r="A234" s="60"/>
    </row>
    <row r="235" spans="1:1" x14ac:dyDescent="0.2">
      <c r="A235" s="60"/>
    </row>
    <row r="236" spans="1:1" x14ac:dyDescent="0.2">
      <c r="A236" s="60"/>
    </row>
    <row r="237" spans="1:1" x14ac:dyDescent="0.2">
      <c r="A237" s="60"/>
    </row>
    <row r="238" spans="1:1" x14ac:dyDescent="0.2">
      <c r="A238" s="60"/>
    </row>
    <row r="239" spans="1:1" x14ac:dyDescent="0.2">
      <c r="A239" s="60"/>
    </row>
    <row r="240" spans="1:1" x14ac:dyDescent="0.2">
      <c r="A240" s="60"/>
    </row>
    <row r="241" spans="1:5" x14ac:dyDescent="0.2">
      <c r="A241" s="60"/>
    </row>
    <row r="242" spans="1:5" x14ac:dyDescent="0.2">
      <c r="A242" s="60"/>
    </row>
    <row r="243" spans="1:5" x14ac:dyDescent="0.2">
      <c r="A243" s="60"/>
      <c r="E243" s="58"/>
    </row>
    <row r="244" spans="1:5" x14ac:dyDescent="0.2">
      <c r="A244" s="60"/>
    </row>
    <row r="245" spans="1:5" x14ac:dyDescent="0.2">
      <c r="A245" s="60"/>
    </row>
    <row r="246" spans="1:5" x14ac:dyDescent="0.2">
      <c r="A246" s="60"/>
    </row>
    <row r="247" spans="1:5" x14ac:dyDescent="0.2">
      <c r="A247" s="60"/>
    </row>
    <row r="248" spans="1:5" x14ac:dyDescent="0.2">
      <c r="A248" s="60"/>
    </row>
    <row r="249" spans="1:5" x14ac:dyDescent="0.2">
      <c r="A249" s="60"/>
    </row>
    <row r="250" spans="1:5" x14ac:dyDescent="0.2">
      <c r="A250" s="60"/>
    </row>
    <row r="251" spans="1:5" x14ac:dyDescent="0.2">
      <c r="A251" s="60"/>
    </row>
    <row r="252" spans="1:5" x14ac:dyDescent="0.2">
      <c r="A252" s="60"/>
    </row>
    <row r="253" spans="1:5" x14ac:dyDescent="0.2">
      <c r="A253" s="60"/>
    </row>
    <row r="254" spans="1:5" x14ac:dyDescent="0.2">
      <c r="A254" s="60"/>
    </row>
    <row r="255" spans="1:5" x14ac:dyDescent="0.2">
      <c r="A255" s="60"/>
    </row>
    <row r="256" spans="1:5" x14ac:dyDescent="0.2">
      <c r="A256" s="60"/>
    </row>
    <row r="257" spans="1:1" x14ac:dyDescent="0.2">
      <c r="A257" s="60"/>
    </row>
    <row r="258" spans="1:1" x14ac:dyDescent="0.2">
      <c r="A258" s="60"/>
    </row>
    <row r="259" spans="1:1" x14ac:dyDescent="0.2">
      <c r="A259" s="60"/>
    </row>
    <row r="260" spans="1:1" x14ac:dyDescent="0.2">
      <c r="A260" s="60"/>
    </row>
    <row r="261" spans="1:1" x14ac:dyDescent="0.2">
      <c r="A261" s="60"/>
    </row>
    <row r="262" spans="1:1" x14ac:dyDescent="0.2">
      <c r="A262" s="60"/>
    </row>
    <row r="263" spans="1:1" x14ac:dyDescent="0.2">
      <c r="A263" s="60"/>
    </row>
    <row r="264" spans="1:1" x14ac:dyDescent="0.2">
      <c r="A264" s="60"/>
    </row>
    <row r="265" spans="1:1" x14ac:dyDescent="0.2">
      <c r="A265" s="60"/>
    </row>
    <row r="266" spans="1:1" x14ac:dyDescent="0.2">
      <c r="A266" s="60"/>
    </row>
    <row r="267" spans="1:1" x14ac:dyDescent="0.2">
      <c r="A267" s="60"/>
    </row>
    <row r="268" spans="1:1" x14ac:dyDescent="0.2">
      <c r="A268" s="60"/>
    </row>
    <row r="269" spans="1:1" x14ac:dyDescent="0.2">
      <c r="A269" s="60"/>
    </row>
    <row r="270" spans="1:1" x14ac:dyDescent="0.2">
      <c r="A270" s="60"/>
    </row>
    <row r="271" spans="1:1" x14ac:dyDescent="0.2">
      <c r="A271" s="60"/>
    </row>
    <row r="272" spans="1:1" x14ac:dyDescent="0.2">
      <c r="A272" s="60"/>
    </row>
    <row r="273" spans="1:1" x14ac:dyDescent="0.2">
      <c r="A273" s="60"/>
    </row>
    <row r="274" spans="1:1" x14ac:dyDescent="0.2">
      <c r="A274" s="60"/>
    </row>
    <row r="275" spans="1:1" x14ac:dyDescent="0.2">
      <c r="A275" s="60"/>
    </row>
    <row r="276" spans="1:1" x14ac:dyDescent="0.2">
      <c r="A276" s="60"/>
    </row>
    <row r="277" spans="1:1" x14ac:dyDescent="0.2">
      <c r="A277" s="60"/>
    </row>
    <row r="278" spans="1:1" x14ac:dyDescent="0.2">
      <c r="A278" s="60"/>
    </row>
    <row r="279" spans="1:1" x14ac:dyDescent="0.2">
      <c r="A279" s="60"/>
    </row>
    <row r="280" spans="1:1" x14ac:dyDescent="0.2">
      <c r="A280" s="60"/>
    </row>
    <row r="281" spans="1:1" x14ac:dyDescent="0.2">
      <c r="A281" s="60"/>
    </row>
    <row r="282" spans="1:1" x14ac:dyDescent="0.2">
      <c r="A282" s="60"/>
    </row>
    <row r="283" spans="1:1" x14ac:dyDescent="0.2">
      <c r="A283" s="60"/>
    </row>
    <row r="284" spans="1:1" x14ac:dyDescent="0.2">
      <c r="A284" s="60"/>
    </row>
    <row r="285" spans="1:1" x14ac:dyDescent="0.2">
      <c r="A285" s="60"/>
    </row>
    <row r="286" spans="1:1" x14ac:dyDescent="0.2">
      <c r="A286" s="60"/>
    </row>
    <row r="287" spans="1:1" x14ac:dyDescent="0.2">
      <c r="A287" s="60"/>
    </row>
    <row r="288" spans="1:1" x14ac:dyDescent="0.2">
      <c r="A288" s="60"/>
    </row>
    <row r="289" spans="1:1" x14ac:dyDescent="0.2">
      <c r="A289" s="60"/>
    </row>
    <row r="290" spans="1:1" x14ac:dyDescent="0.2">
      <c r="A290" s="60"/>
    </row>
    <row r="291" spans="1:1" x14ac:dyDescent="0.2">
      <c r="A291" s="60"/>
    </row>
    <row r="292" spans="1:1" x14ac:dyDescent="0.2">
      <c r="A292" s="60"/>
    </row>
    <row r="293" spans="1:1" x14ac:dyDescent="0.2">
      <c r="A293" s="60"/>
    </row>
    <row r="294" spans="1:1" x14ac:dyDescent="0.2">
      <c r="A294" s="60"/>
    </row>
    <row r="295" spans="1:1" x14ac:dyDescent="0.2">
      <c r="A295" s="60"/>
    </row>
    <row r="296" spans="1:1" x14ac:dyDescent="0.2">
      <c r="A296" s="60"/>
    </row>
    <row r="297" spans="1:1" x14ac:dyDescent="0.2">
      <c r="A297" s="60"/>
    </row>
    <row r="298" spans="1:1" x14ac:dyDescent="0.2">
      <c r="A298" s="60"/>
    </row>
    <row r="299" spans="1:1" x14ac:dyDescent="0.2">
      <c r="A299" s="60"/>
    </row>
    <row r="300" spans="1:1" x14ac:dyDescent="0.2">
      <c r="A300" s="60"/>
    </row>
    <row r="301" spans="1:1" x14ac:dyDescent="0.2">
      <c r="A301" s="60"/>
    </row>
    <row r="302" spans="1:1" x14ac:dyDescent="0.2">
      <c r="A302" s="60"/>
    </row>
    <row r="303" spans="1:1" x14ac:dyDescent="0.2">
      <c r="A303" s="60"/>
    </row>
    <row r="304" spans="1:1" x14ac:dyDescent="0.2">
      <c r="A304" s="60"/>
    </row>
    <row r="305" spans="1:1" x14ac:dyDescent="0.2">
      <c r="A305" s="60"/>
    </row>
    <row r="306" spans="1:1" x14ac:dyDescent="0.2">
      <c r="A306" s="60"/>
    </row>
    <row r="307" spans="1:1" x14ac:dyDescent="0.2">
      <c r="A307" s="60"/>
    </row>
    <row r="308" spans="1:1" x14ac:dyDescent="0.2">
      <c r="A308" s="60"/>
    </row>
    <row r="309" spans="1:1" x14ac:dyDescent="0.2">
      <c r="A309" s="60"/>
    </row>
    <row r="310" spans="1:1" x14ac:dyDescent="0.2">
      <c r="A310" s="60"/>
    </row>
    <row r="311" spans="1:1" x14ac:dyDescent="0.2">
      <c r="A311" s="60"/>
    </row>
    <row r="312" spans="1:1" x14ac:dyDescent="0.2">
      <c r="A312" s="60"/>
    </row>
    <row r="313" spans="1:1" x14ac:dyDescent="0.2">
      <c r="A313" s="60"/>
    </row>
    <row r="314" spans="1:1" x14ac:dyDescent="0.2">
      <c r="A314" s="60"/>
    </row>
    <row r="315" spans="1:1" x14ac:dyDescent="0.2">
      <c r="A315" s="60"/>
    </row>
    <row r="316" spans="1:1" x14ac:dyDescent="0.2">
      <c r="A316" s="60"/>
    </row>
    <row r="317" spans="1:1" x14ac:dyDescent="0.2">
      <c r="A317" s="60"/>
    </row>
    <row r="318" spans="1:1" x14ac:dyDescent="0.2">
      <c r="A318" s="60"/>
    </row>
    <row r="319" spans="1:1" x14ac:dyDescent="0.2">
      <c r="A319" s="60"/>
    </row>
    <row r="320" spans="1:1" x14ac:dyDescent="0.2">
      <c r="A320" s="60"/>
    </row>
    <row r="321" spans="1:1" x14ac:dyDescent="0.2">
      <c r="A321" s="60"/>
    </row>
    <row r="322" spans="1:1" x14ac:dyDescent="0.2">
      <c r="A322" s="60"/>
    </row>
    <row r="323" spans="1:1" x14ac:dyDescent="0.2">
      <c r="A323" s="60"/>
    </row>
    <row r="324" spans="1:1" x14ac:dyDescent="0.2">
      <c r="A324" s="60"/>
    </row>
    <row r="325" spans="1:1" x14ac:dyDescent="0.2">
      <c r="A325" s="60"/>
    </row>
    <row r="326" spans="1:1" x14ac:dyDescent="0.2">
      <c r="A326" s="60"/>
    </row>
    <row r="327" spans="1:1" x14ac:dyDescent="0.2">
      <c r="A327" s="60"/>
    </row>
    <row r="328" spans="1:1" x14ac:dyDescent="0.2">
      <c r="A328" s="60"/>
    </row>
    <row r="329" spans="1:1" x14ac:dyDescent="0.2">
      <c r="A329" s="60"/>
    </row>
    <row r="330" spans="1:1" x14ac:dyDescent="0.2">
      <c r="A330" s="60"/>
    </row>
    <row r="331" spans="1:1" x14ac:dyDescent="0.2">
      <c r="A331" s="60"/>
    </row>
    <row r="332" spans="1:1" x14ac:dyDescent="0.2">
      <c r="A332" s="60"/>
    </row>
    <row r="333" spans="1:1" x14ac:dyDescent="0.2">
      <c r="A333" s="60"/>
    </row>
    <row r="334" spans="1:1" x14ac:dyDescent="0.2">
      <c r="A334" s="60"/>
    </row>
    <row r="335" spans="1:1" x14ac:dyDescent="0.2">
      <c r="A335" s="60"/>
    </row>
    <row r="336" spans="1:1" x14ac:dyDescent="0.2">
      <c r="A336" s="60"/>
    </row>
    <row r="337" spans="1:1" x14ac:dyDescent="0.2">
      <c r="A337" s="60"/>
    </row>
    <row r="338" spans="1:1" x14ac:dyDescent="0.2">
      <c r="A338" s="60"/>
    </row>
    <row r="339" spans="1:1" x14ac:dyDescent="0.2">
      <c r="A339" s="60"/>
    </row>
    <row r="340" spans="1:1" x14ac:dyDescent="0.2">
      <c r="A340" s="60"/>
    </row>
    <row r="341" spans="1:1" x14ac:dyDescent="0.2">
      <c r="A341" s="60"/>
    </row>
    <row r="342" spans="1:1" x14ac:dyDescent="0.2">
      <c r="A342" s="60"/>
    </row>
    <row r="343" spans="1:1" x14ac:dyDescent="0.2">
      <c r="A343" s="60"/>
    </row>
    <row r="344" spans="1:1" x14ac:dyDescent="0.2">
      <c r="A344" s="60"/>
    </row>
    <row r="345" spans="1:1" x14ac:dyDescent="0.2">
      <c r="A345" s="60"/>
    </row>
    <row r="346" spans="1:1" x14ac:dyDescent="0.2">
      <c r="A346" s="60"/>
    </row>
    <row r="347" spans="1:1" x14ac:dyDescent="0.2">
      <c r="A347" s="60"/>
    </row>
    <row r="348" spans="1:1" x14ac:dyDescent="0.2">
      <c r="A348" s="60"/>
    </row>
    <row r="349" spans="1:1" x14ac:dyDescent="0.2">
      <c r="A349" s="60"/>
    </row>
    <row r="350" spans="1:1" x14ac:dyDescent="0.2">
      <c r="A350" s="60"/>
    </row>
    <row r="351" spans="1:1" x14ac:dyDescent="0.2">
      <c r="A351" s="60"/>
    </row>
    <row r="352" spans="1:1" x14ac:dyDescent="0.2">
      <c r="A352" s="60"/>
    </row>
    <row r="353" spans="1:1" x14ac:dyDescent="0.2">
      <c r="A353" s="60"/>
    </row>
    <row r="354" spans="1:1" x14ac:dyDescent="0.2">
      <c r="A354" s="60"/>
    </row>
    <row r="355" spans="1:1" x14ac:dyDescent="0.2">
      <c r="A355" s="60"/>
    </row>
    <row r="356" spans="1:1" x14ac:dyDescent="0.2">
      <c r="A356" s="60"/>
    </row>
    <row r="357" spans="1:1" x14ac:dyDescent="0.2">
      <c r="A357" s="60"/>
    </row>
    <row r="358" spans="1:1" x14ac:dyDescent="0.2">
      <c r="A358" s="60"/>
    </row>
    <row r="359" spans="1:1" x14ac:dyDescent="0.2">
      <c r="A359" s="60"/>
    </row>
    <row r="360" spans="1:1" x14ac:dyDescent="0.2">
      <c r="A360" s="60"/>
    </row>
    <row r="361" spans="1:1" x14ac:dyDescent="0.2">
      <c r="A361" s="60"/>
    </row>
    <row r="362" spans="1:1" x14ac:dyDescent="0.2">
      <c r="A362" s="60"/>
    </row>
    <row r="363" spans="1:1" x14ac:dyDescent="0.2">
      <c r="A363" s="60"/>
    </row>
    <row r="364" spans="1:1" x14ac:dyDescent="0.2">
      <c r="A364" s="60"/>
    </row>
    <row r="365" spans="1:1" x14ac:dyDescent="0.2">
      <c r="A365" s="60"/>
    </row>
    <row r="366" spans="1:1" x14ac:dyDescent="0.2">
      <c r="A366" s="60"/>
    </row>
    <row r="367" spans="1:1" x14ac:dyDescent="0.2">
      <c r="A367" s="60"/>
    </row>
    <row r="368" spans="1:1" x14ac:dyDescent="0.2">
      <c r="A368" s="60"/>
    </row>
    <row r="369" spans="1:1" x14ac:dyDescent="0.2">
      <c r="A369" s="60"/>
    </row>
    <row r="370" spans="1:1" x14ac:dyDescent="0.2">
      <c r="A370" s="60"/>
    </row>
    <row r="371" spans="1:1" x14ac:dyDescent="0.2">
      <c r="A371" s="60"/>
    </row>
    <row r="372" spans="1:1" x14ac:dyDescent="0.2">
      <c r="A372" s="60"/>
    </row>
    <row r="373" spans="1:1" x14ac:dyDescent="0.2">
      <c r="A373" s="60"/>
    </row>
    <row r="374" spans="1:1" x14ac:dyDescent="0.2">
      <c r="A374" s="60"/>
    </row>
    <row r="375" spans="1:1" x14ac:dyDescent="0.2">
      <c r="A375" s="60"/>
    </row>
    <row r="376" spans="1:1" x14ac:dyDescent="0.2">
      <c r="A376" s="60"/>
    </row>
    <row r="377" spans="1:1" x14ac:dyDescent="0.2">
      <c r="A377" s="60"/>
    </row>
    <row r="378" spans="1:1" x14ac:dyDescent="0.2">
      <c r="A378" s="60"/>
    </row>
    <row r="379" spans="1:1" x14ac:dyDescent="0.2">
      <c r="A379" s="60"/>
    </row>
    <row r="380" spans="1:1" x14ac:dyDescent="0.2">
      <c r="A380" s="60"/>
    </row>
    <row r="381" spans="1:1" x14ac:dyDescent="0.2">
      <c r="A381" s="60"/>
    </row>
    <row r="382" spans="1:1" x14ac:dyDescent="0.2">
      <c r="A382" s="60"/>
    </row>
    <row r="383" spans="1:1" x14ac:dyDescent="0.2">
      <c r="A383" s="60"/>
    </row>
    <row r="384" spans="1:1" x14ac:dyDescent="0.2">
      <c r="A384" s="60"/>
    </row>
    <row r="385" spans="1:1" x14ac:dyDescent="0.2">
      <c r="A385" s="60"/>
    </row>
    <row r="386" spans="1:1" x14ac:dyDescent="0.2">
      <c r="A386" s="60"/>
    </row>
    <row r="387" spans="1:1" x14ac:dyDescent="0.2">
      <c r="A387" s="60"/>
    </row>
    <row r="388" spans="1:1" x14ac:dyDescent="0.2">
      <c r="A388" s="60"/>
    </row>
    <row r="389" spans="1:1" x14ac:dyDescent="0.2">
      <c r="A389" s="60"/>
    </row>
    <row r="390" spans="1:1" x14ac:dyDescent="0.2">
      <c r="A390" s="60"/>
    </row>
    <row r="391" spans="1:1" x14ac:dyDescent="0.2">
      <c r="A391" s="60"/>
    </row>
    <row r="392" spans="1:1" x14ac:dyDescent="0.2">
      <c r="A392" s="60"/>
    </row>
    <row r="393" spans="1:1" x14ac:dyDescent="0.2">
      <c r="A393" s="60"/>
    </row>
    <row r="394" spans="1:1" x14ac:dyDescent="0.2">
      <c r="A394" s="60"/>
    </row>
    <row r="395" spans="1:1" x14ac:dyDescent="0.2">
      <c r="A395" s="60"/>
    </row>
    <row r="396" spans="1:1" x14ac:dyDescent="0.2">
      <c r="A396" s="60"/>
    </row>
    <row r="397" spans="1:1" x14ac:dyDescent="0.2">
      <c r="A397" s="60"/>
    </row>
    <row r="398" spans="1:1" x14ac:dyDescent="0.2">
      <c r="A398" s="60"/>
    </row>
    <row r="399" spans="1:1" x14ac:dyDescent="0.2">
      <c r="A399" s="60"/>
    </row>
    <row r="400" spans="1:1" x14ac:dyDescent="0.2">
      <c r="A400" s="60"/>
    </row>
    <row r="401" spans="1:1" x14ac:dyDescent="0.2">
      <c r="A401" s="60"/>
    </row>
    <row r="402" spans="1:1" x14ac:dyDescent="0.2">
      <c r="A402" s="60"/>
    </row>
    <row r="403" spans="1:1" x14ac:dyDescent="0.2">
      <c r="A403" s="60"/>
    </row>
    <row r="404" spans="1:1" x14ac:dyDescent="0.2">
      <c r="A404" s="60"/>
    </row>
    <row r="405" spans="1:1" x14ac:dyDescent="0.2">
      <c r="A405" s="60"/>
    </row>
    <row r="406" spans="1:1" x14ac:dyDescent="0.2">
      <c r="A406" s="60"/>
    </row>
    <row r="407" spans="1:1" x14ac:dyDescent="0.2">
      <c r="A407" s="60"/>
    </row>
    <row r="408" spans="1:1" x14ac:dyDescent="0.2">
      <c r="A408" s="60"/>
    </row>
    <row r="409" spans="1:1" x14ac:dyDescent="0.2">
      <c r="A409" s="60"/>
    </row>
    <row r="410" spans="1:1" x14ac:dyDescent="0.2">
      <c r="A410" s="60"/>
    </row>
    <row r="411" spans="1:1" x14ac:dyDescent="0.2">
      <c r="A411" s="60"/>
    </row>
    <row r="412" spans="1:1" x14ac:dyDescent="0.2">
      <c r="A412" s="60"/>
    </row>
    <row r="413" spans="1:1" x14ac:dyDescent="0.2">
      <c r="A413" s="60"/>
    </row>
    <row r="414" spans="1:1" x14ac:dyDescent="0.2">
      <c r="A414" s="60"/>
    </row>
    <row r="415" spans="1:1" x14ac:dyDescent="0.2">
      <c r="A415" s="60"/>
    </row>
    <row r="416" spans="1:1" x14ac:dyDescent="0.2">
      <c r="A416" s="60"/>
    </row>
    <row r="417" spans="1:1" x14ac:dyDescent="0.2">
      <c r="A417" s="60"/>
    </row>
    <row r="418" spans="1:1" x14ac:dyDescent="0.2">
      <c r="A418" s="60"/>
    </row>
    <row r="419" spans="1:1" x14ac:dyDescent="0.2">
      <c r="A419" s="60"/>
    </row>
    <row r="420" spans="1:1" x14ac:dyDescent="0.2">
      <c r="A420" s="60"/>
    </row>
    <row r="421" spans="1:1" x14ac:dyDescent="0.2">
      <c r="A421" s="60"/>
    </row>
    <row r="422" spans="1:1" x14ac:dyDescent="0.2">
      <c r="A422" s="60"/>
    </row>
    <row r="423" spans="1:1" x14ac:dyDescent="0.2">
      <c r="A423" s="60"/>
    </row>
    <row r="424" spans="1:1" x14ac:dyDescent="0.2">
      <c r="A424" s="60"/>
    </row>
    <row r="425" spans="1:1" x14ac:dyDescent="0.2">
      <c r="A425" s="60"/>
    </row>
    <row r="426" spans="1:1" x14ac:dyDescent="0.2">
      <c r="A426" s="60"/>
    </row>
    <row r="427" spans="1:1" x14ac:dyDescent="0.2">
      <c r="A427" s="60"/>
    </row>
    <row r="428" spans="1:1" x14ac:dyDescent="0.2">
      <c r="A428" s="60"/>
    </row>
    <row r="429" spans="1:1" x14ac:dyDescent="0.2">
      <c r="A429" s="60"/>
    </row>
    <row r="430" spans="1:1" x14ac:dyDescent="0.2">
      <c r="A430" s="60"/>
    </row>
    <row r="431" spans="1:1" x14ac:dyDescent="0.2">
      <c r="A431" s="60"/>
    </row>
    <row r="432" spans="1:1" x14ac:dyDescent="0.2">
      <c r="A432" s="60"/>
    </row>
    <row r="433" spans="1:1" x14ac:dyDescent="0.2">
      <c r="A433" s="60"/>
    </row>
    <row r="434" spans="1:1" x14ac:dyDescent="0.2">
      <c r="A434" s="60"/>
    </row>
    <row r="435" spans="1:1" x14ac:dyDescent="0.2">
      <c r="A435" s="60"/>
    </row>
    <row r="436" spans="1:1" x14ac:dyDescent="0.2">
      <c r="A436" s="60"/>
    </row>
    <row r="437" spans="1:1" x14ac:dyDescent="0.2">
      <c r="A437" s="60"/>
    </row>
    <row r="438" spans="1:1" x14ac:dyDescent="0.2">
      <c r="A438" s="60"/>
    </row>
    <row r="439" spans="1:1" x14ac:dyDescent="0.2">
      <c r="A439" s="60"/>
    </row>
    <row r="440" spans="1:1" x14ac:dyDescent="0.2">
      <c r="A440" s="60"/>
    </row>
    <row r="441" spans="1:1" x14ac:dyDescent="0.2">
      <c r="A441" s="60"/>
    </row>
    <row r="442" spans="1:1" x14ac:dyDescent="0.2">
      <c r="A442" s="60"/>
    </row>
    <row r="443" spans="1:1" x14ac:dyDescent="0.2">
      <c r="A443" s="60"/>
    </row>
    <row r="444" spans="1:1" x14ac:dyDescent="0.2">
      <c r="A444" s="60"/>
    </row>
    <row r="445" spans="1:1" x14ac:dyDescent="0.2">
      <c r="A445" s="60"/>
    </row>
    <row r="446" spans="1:1" x14ac:dyDescent="0.2">
      <c r="A446" s="60"/>
    </row>
    <row r="447" spans="1:1" x14ac:dyDescent="0.2">
      <c r="A447" s="60"/>
    </row>
    <row r="448" spans="1:1" x14ac:dyDescent="0.2">
      <c r="A448" s="60"/>
    </row>
    <row r="449" spans="1:1" x14ac:dyDescent="0.2">
      <c r="A449" s="60"/>
    </row>
    <row r="450" spans="1:1" x14ac:dyDescent="0.2">
      <c r="A450" s="60"/>
    </row>
    <row r="451" spans="1:1" x14ac:dyDescent="0.2">
      <c r="A451" s="60"/>
    </row>
    <row r="452" spans="1:1" x14ac:dyDescent="0.2">
      <c r="A452" s="60"/>
    </row>
    <row r="453" spans="1:1" x14ac:dyDescent="0.2">
      <c r="A453" s="60"/>
    </row>
    <row r="454" spans="1:1" x14ac:dyDescent="0.2">
      <c r="A454" s="60"/>
    </row>
    <row r="455" spans="1:1" x14ac:dyDescent="0.2">
      <c r="A455" s="60"/>
    </row>
    <row r="456" spans="1:1" x14ac:dyDescent="0.2">
      <c r="A456" s="60"/>
    </row>
    <row r="457" spans="1:1" x14ac:dyDescent="0.2">
      <c r="A457" s="60"/>
    </row>
    <row r="458" spans="1:1" x14ac:dyDescent="0.2">
      <c r="A458" s="60"/>
    </row>
    <row r="459" spans="1:1" x14ac:dyDescent="0.2">
      <c r="A459" s="60"/>
    </row>
    <row r="460" spans="1:1" x14ac:dyDescent="0.2">
      <c r="A460" s="60"/>
    </row>
    <row r="461" spans="1:1" x14ac:dyDescent="0.2">
      <c r="A461" s="60"/>
    </row>
    <row r="462" spans="1:1" x14ac:dyDescent="0.2">
      <c r="A462" s="60"/>
    </row>
    <row r="463" spans="1:1" x14ac:dyDescent="0.2">
      <c r="A463" s="60"/>
    </row>
    <row r="464" spans="1:1" x14ac:dyDescent="0.2">
      <c r="A464" s="60"/>
    </row>
    <row r="465" spans="1:1" x14ac:dyDescent="0.2">
      <c r="A465" s="60"/>
    </row>
    <row r="466" spans="1:1" x14ac:dyDescent="0.2">
      <c r="A466" s="60"/>
    </row>
    <row r="467" spans="1:1" x14ac:dyDescent="0.2">
      <c r="A467" s="60"/>
    </row>
    <row r="468" spans="1:1" x14ac:dyDescent="0.2">
      <c r="A468" s="60"/>
    </row>
    <row r="469" spans="1:1" x14ac:dyDescent="0.2">
      <c r="A469" s="60"/>
    </row>
    <row r="470" spans="1:1" x14ac:dyDescent="0.2">
      <c r="A470" s="60"/>
    </row>
    <row r="471" spans="1:1" x14ac:dyDescent="0.2">
      <c r="A471" s="60"/>
    </row>
    <row r="472" spans="1:1" x14ac:dyDescent="0.2">
      <c r="A472" s="60"/>
    </row>
    <row r="473" spans="1:1" x14ac:dyDescent="0.2">
      <c r="A473" s="60"/>
    </row>
    <row r="474" spans="1:1" x14ac:dyDescent="0.2">
      <c r="A474" s="60"/>
    </row>
    <row r="475" spans="1:1" x14ac:dyDescent="0.2">
      <c r="A475" s="60"/>
    </row>
    <row r="476" spans="1:1" x14ac:dyDescent="0.2">
      <c r="A476" s="60"/>
    </row>
    <row r="477" spans="1:1" x14ac:dyDescent="0.2">
      <c r="A477" s="60"/>
    </row>
  </sheetData>
  <mergeCells count="5">
    <mergeCell ref="A1:F1"/>
    <mergeCell ref="A3:A4"/>
    <mergeCell ref="B3:B4"/>
    <mergeCell ref="C3:F3"/>
    <mergeCell ref="A2:F2"/>
  </mergeCells>
  <conditionalFormatting sqref="D5:D35 D41:D44 D38 D53:D102 D46:D51">
    <cfRule type="cellIs" dxfId="4" priority="2" stopIfTrue="1" operator="greaterThan">
      <formula>60</formula>
    </cfRule>
  </conditionalFormatting>
  <printOptions horizontalCentered="1"/>
  <pageMargins left="0.59055118110236227" right="0" top="0.59055118110236227" bottom="0" header="0" footer="0"/>
  <pageSetup paperSize="9" orientation="portrait" verticalDpi="0" r:id="rId1"/>
  <colBreaks count="4" manualBreakCount="4">
    <brk id="5046" max="104" man="1"/>
    <brk id="10170" max="104" man="1"/>
    <brk id="10498" max="104" man="1"/>
    <brk id="13032" max="1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8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J52" sqref="J52"/>
    </sheetView>
  </sheetViews>
  <sheetFormatPr defaultRowHeight="14.25" x14ac:dyDescent="0.2"/>
  <cols>
    <col min="1" max="1" width="30.85546875" style="22" customWidth="1"/>
    <col min="2" max="2" width="17.5703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0.42578125" style="22" customWidth="1"/>
    <col min="7" max="247" width="9.140625" style="22"/>
    <col min="248" max="248" width="26.140625" style="22" customWidth="1"/>
    <col min="249" max="249" width="11.5703125" style="22" customWidth="1"/>
    <col min="250" max="250" width="0" style="22" hidden="1" customWidth="1"/>
    <col min="251" max="251" width="8.85546875" style="22" customWidth="1"/>
    <col min="252" max="252" width="9.85546875" style="22" customWidth="1"/>
    <col min="253" max="253" width="8.7109375" style="22" customWidth="1"/>
    <col min="254" max="254" width="9.5703125" style="22" customWidth="1"/>
    <col min="255" max="503" width="9.140625" style="22"/>
    <col min="504" max="504" width="26.140625" style="22" customWidth="1"/>
    <col min="505" max="505" width="11.5703125" style="22" customWidth="1"/>
    <col min="506" max="506" width="0" style="22" hidden="1" customWidth="1"/>
    <col min="507" max="507" width="8.85546875" style="22" customWidth="1"/>
    <col min="508" max="508" width="9.85546875" style="22" customWidth="1"/>
    <col min="509" max="509" width="8.7109375" style="22" customWidth="1"/>
    <col min="510" max="510" width="9.5703125" style="22" customWidth="1"/>
    <col min="511" max="759" width="9.140625" style="22"/>
    <col min="760" max="760" width="26.140625" style="22" customWidth="1"/>
    <col min="761" max="761" width="11.5703125" style="22" customWidth="1"/>
    <col min="762" max="762" width="0" style="22" hidden="1" customWidth="1"/>
    <col min="763" max="763" width="8.85546875" style="22" customWidth="1"/>
    <col min="764" max="764" width="9.85546875" style="22" customWidth="1"/>
    <col min="765" max="765" width="8.7109375" style="22" customWidth="1"/>
    <col min="766" max="766" width="9.5703125" style="22" customWidth="1"/>
    <col min="767" max="1015" width="9.140625" style="22"/>
    <col min="1016" max="1016" width="26.140625" style="22" customWidth="1"/>
    <col min="1017" max="1017" width="11.5703125" style="22" customWidth="1"/>
    <col min="1018" max="1018" width="0" style="22" hidden="1" customWidth="1"/>
    <col min="1019" max="1019" width="8.85546875" style="22" customWidth="1"/>
    <col min="1020" max="1020" width="9.85546875" style="22" customWidth="1"/>
    <col min="1021" max="1021" width="8.7109375" style="22" customWidth="1"/>
    <col min="1022" max="1022" width="9.5703125" style="22" customWidth="1"/>
    <col min="1023" max="1271" width="9.140625" style="22"/>
    <col min="1272" max="1272" width="26.140625" style="22" customWidth="1"/>
    <col min="1273" max="1273" width="11.5703125" style="22" customWidth="1"/>
    <col min="1274" max="1274" width="0" style="22" hidden="1" customWidth="1"/>
    <col min="1275" max="1275" width="8.85546875" style="22" customWidth="1"/>
    <col min="1276" max="1276" width="9.85546875" style="22" customWidth="1"/>
    <col min="1277" max="1277" width="8.7109375" style="22" customWidth="1"/>
    <col min="1278" max="1278" width="9.5703125" style="22" customWidth="1"/>
    <col min="1279" max="1527" width="9.140625" style="22"/>
    <col min="1528" max="1528" width="26.140625" style="22" customWidth="1"/>
    <col min="1529" max="1529" width="11.5703125" style="22" customWidth="1"/>
    <col min="1530" max="1530" width="0" style="22" hidden="1" customWidth="1"/>
    <col min="1531" max="1531" width="8.85546875" style="22" customWidth="1"/>
    <col min="1532" max="1532" width="9.85546875" style="22" customWidth="1"/>
    <col min="1533" max="1533" width="8.7109375" style="22" customWidth="1"/>
    <col min="1534" max="1534" width="9.5703125" style="22" customWidth="1"/>
    <col min="1535" max="1783" width="9.140625" style="22"/>
    <col min="1784" max="1784" width="26.140625" style="22" customWidth="1"/>
    <col min="1785" max="1785" width="11.5703125" style="22" customWidth="1"/>
    <col min="1786" max="1786" width="0" style="22" hidden="1" customWidth="1"/>
    <col min="1787" max="1787" width="8.85546875" style="22" customWidth="1"/>
    <col min="1788" max="1788" width="9.85546875" style="22" customWidth="1"/>
    <col min="1789" max="1789" width="8.7109375" style="22" customWidth="1"/>
    <col min="1790" max="1790" width="9.5703125" style="22" customWidth="1"/>
    <col min="1791" max="2039" width="9.140625" style="22"/>
    <col min="2040" max="2040" width="26.140625" style="22" customWidth="1"/>
    <col min="2041" max="2041" width="11.5703125" style="22" customWidth="1"/>
    <col min="2042" max="2042" width="0" style="22" hidden="1" customWidth="1"/>
    <col min="2043" max="2043" width="8.85546875" style="22" customWidth="1"/>
    <col min="2044" max="2044" width="9.85546875" style="22" customWidth="1"/>
    <col min="2045" max="2045" width="8.7109375" style="22" customWidth="1"/>
    <col min="2046" max="2046" width="9.5703125" style="22" customWidth="1"/>
    <col min="2047" max="2295" width="9.140625" style="22"/>
    <col min="2296" max="2296" width="26.140625" style="22" customWidth="1"/>
    <col min="2297" max="2297" width="11.5703125" style="22" customWidth="1"/>
    <col min="2298" max="2298" width="0" style="22" hidden="1" customWidth="1"/>
    <col min="2299" max="2299" width="8.85546875" style="22" customWidth="1"/>
    <col min="2300" max="2300" width="9.85546875" style="22" customWidth="1"/>
    <col min="2301" max="2301" width="8.7109375" style="22" customWidth="1"/>
    <col min="2302" max="2302" width="9.5703125" style="22" customWidth="1"/>
    <col min="2303" max="2551" width="9.140625" style="22"/>
    <col min="2552" max="2552" width="26.140625" style="22" customWidth="1"/>
    <col min="2553" max="2553" width="11.5703125" style="22" customWidth="1"/>
    <col min="2554" max="2554" width="0" style="22" hidden="1" customWidth="1"/>
    <col min="2555" max="2555" width="8.85546875" style="22" customWidth="1"/>
    <col min="2556" max="2556" width="9.85546875" style="22" customWidth="1"/>
    <col min="2557" max="2557" width="8.7109375" style="22" customWidth="1"/>
    <col min="2558" max="2558" width="9.5703125" style="22" customWidth="1"/>
    <col min="2559" max="2807" width="9.140625" style="22"/>
    <col min="2808" max="2808" width="26.140625" style="22" customWidth="1"/>
    <col min="2809" max="2809" width="11.5703125" style="22" customWidth="1"/>
    <col min="2810" max="2810" width="0" style="22" hidden="1" customWidth="1"/>
    <col min="2811" max="2811" width="8.85546875" style="22" customWidth="1"/>
    <col min="2812" max="2812" width="9.85546875" style="22" customWidth="1"/>
    <col min="2813" max="2813" width="8.7109375" style="22" customWidth="1"/>
    <col min="2814" max="2814" width="9.5703125" style="22" customWidth="1"/>
    <col min="2815" max="3063" width="9.140625" style="22"/>
    <col min="3064" max="3064" width="26.140625" style="22" customWidth="1"/>
    <col min="3065" max="3065" width="11.5703125" style="22" customWidth="1"/>
    <col min="3066" max="3066" width="0" style="22" hidden="1" customWidth="1"/>
    <col min="3067" max="3067" width="8.85546875" style="22" customWidth="1"/>
    <col min="3068" max="3068" width="9.85546875" style="22" customWidth="1"/>
    <col min="3069" max="3069" width="8.7109375" style="22" customWidth="1"/>
    <col min="3070" max="3070" width="9.5703125" style="22" customWidth="1"/>
    <col min="3071" max="3319" width="9.140625" style="22"/>
    <col min="3320" max="3320" width="26.140625" style="22" customWidth="1"/>
    <col min="3321" max="3321" width="11.5703125" style="22" customWidth="1"/>
    <col min="3322" max="3322" width="0" style="22" hidden="1" customWidth="1"/>
    <col min="3323" max="3323" width="8.85546875" style="22" customWidth="1"/>
    <col min="3324" max="3324" width="9.85546875" style="22" customWidth="1"/>
    <col min="3325" max="3325" width="8.7109375" style="22" customWidth="1"/>
    <col min="3326" max="3326" width="9.5703125" style="22" customWidth="1"/>
    <col min="3327" max="3575" width="9.140625" style="22"/>
    <col min="3576" max="3576" width="26.140625" style="22" customWidth="1"/>
    <col min="3577" max="3577" width="11.5703125" style="22" customWidth="1"/>
    <col min="3578" max="3578" width="0" style="22" hidden="1" customWidth="1"/>
    <col min="3579" max="3579" width="8.85546875" style="22" customWidth="1"/>
    <col min="3580" max="3580" width="9.85546875" style="22" customWidth="1"/>
    <col min="3581" max="3581" width="8.7109375" style="22" customWidth="1"/>
    <col min="3582" max="3582" width="9.5703125" style="22" customWidth="1"/>
    <col min="3583" max="3831" width="9.140625" style="22"/>
    <col min="3832" max="3832" width="26.140625" style="22" customWidth="1"/>
    <col min="3833" max="3833" width="11.5703125" style="22" customWidth="1"/>
    <col min="3834" max="3834" width="0" style="22" hidden="1" customWidth="1"/>
    <col min="3835" max="3835" width="8.85546875" style="22" customWidth="1"/>
    <col min="3836" max="3836" width="9.85546875" style="22" customWidth="1"/>
    <col min="3837" max="3837" width="8.7109375" style="22" customWidth="1"/>
    <col min="3838" max="3838" width="9.5703125" style="22" customWidth="1"/>
    <col min="3839" max="4087" width="9.140625" style="22"/>
    <col min="4088" max="4088" width="26.140625" style="22" customWidth="1"/>
    <col min="4089" max="4089" width="11.5703125" style="22" customWidth="1"/>
    <col min="4090" max="4090" width="0" style="22" hidden="1" customWidth="1"/>
    <col min="4091" max="4091" width="8.85546875" style="22" customWidth="1"/>
    <col min="4092" max="4092" width="9.85546875" style="22" customWidth="1"/>
    <col min="4093" max="4093" width="8.7109375" style="22" customWidth="1"/>
    <col min="4094" max="4094" width="9.5703125" style="22" customWidth="1"/>
    <col min="4095" max="4343" width="9.140625" style="22"/>
    <col min="4344" max="4344" width="26.140625" style="22" customWidth="1"/>
    <col min="4345" max="4345" width="11.5703125" style="22" customWidth="1"/>
    <col min="4346" max="4346" width="0" style="22" hidden="1" customWidth="1"/>
    <col min="4347" max="4347" width="8.85546875" style="22" customWidth="1"/>
    <col min="4348" max="4348" width="9.85546875" style="22" customWidth="1"/>
    <col min="4349" max="4349" width="8.7109375" style="22" customWidth="1"/>
    <col min="4350" max="4350" width="9.5703125" style="22" customWidth="1"/>
    <col min="4351" max="4599" width="9.140625" style="22"/>
    <col min="4600" max="4600" width="26.140625" style="22" customWidth="1"/>
    <col min="4601" max="4601" width="11.5703125" style="22" customWidth="1"/>
    <col min="4602" max="4602" width="0" style="22" hidden="1" customWidth="1"/>
    <col min="4603" max="4603" width="8.85546875" style="22" customWidth="1"/>
    <col min="4604" max="4604" width="9.85546875" style="22" customWidth="1"/>
    <col min="4605" max="4605" width="8.7109375" style="22" customWidth="1"/>
    <col min="4606" max="4606" width="9.5703125" style="22" customWidth="1"/>
    <col min="4607" max="4855" width="9.140625" style="22"/>
    <col min="4856" max="4856" width="26.140625" style="22" customWidth="1"/>
    <col min="4857" max="4857" width="11.5703125" style="22" customWidth="1"/>
    <col min="4858" max="4858" width="0" style="22" hidden="1" customWidth="1"/>
    <col min="4859" max="4859" width="8.85546875" style="22" customWidth="1"/>
    <col min="4860" max="4860" width="9.85546875" style="22" customWidth="1"/>
    <col min="4861" max="4861" width="8.7109375" style="22" customWidth="1"/>
    <col min="4862" max="4862" width="9.5703125" style="22" customWidth="1"/>
    <col min="4863" max="5111" width="9.140625" style="22"/>
    <col min="5112" max="5112" width="26.140625" style="22" customWidth="1"/>
    <col min="5113" max="5113" width="11.5703125" style="22" customWidth="1"/>
    <col min="5114" max="5114" width="0" style="22" hidden="1" customWidth="1"/>
    <col min="5115" max="5115" width="8.85546875" style="22" customWidth="1"/>
    <col min="5116" max="5116" width="9.85546875" style="22" customWidth="1"/>
    <col min="5117" max="5117" width="8.7109375" style="22" customWidth="1"/>
    <col min="5118" max="5118" width="9.5703125" style="22" customWidth="1"/>
    <col min="5119" max="5367" width="9.140625" style="22"/>
    <col min="5368" max="5368" width="26.140625" style="22" customWidth="1"/>
    <col min="5369" max="5369" width="11.5703125" style="22" customWidth="1"/>
    <col min="5370" max="5370" width="0" style="22" hidden="1" customWidth="1"/>
    <col min="5371" max="5371" width="8.85546875" style="22" customWidth="1"/>
    <col min="5372" max="5372" width="9.85546875" style="22" customWidth="1"/>
    <col min="5373" max="5373" width="8.7109375" style="22" customWidth="1"/>
    <col min="5374" max="5374" width="9.5703125" style="22" customWidth="1"/>
    <col min="5375" max="5623" width="9.140625" style="22"/>
    <col min="5624" max="5624" width="26.140625" style="22" customWidth="1"/>
    <col min="5625" max="5625" width="11.5703125" style="22" customWidth="1"/>
    <col min="5626" max="5626" width="0" style="22" hidden="1" customWidth="1"/>
    <col min="5627" max="5627" width="8.85546875" style="22" customWidth="1"/>
    <col min="5628" max="5628" width="9.85546875" style="22" customWidth="1"/>
    <col min="5629" max="5629" width="8.7109375" style="22" customWidth="1"/>
    <col min="5630" max="5630" width="9.5703125" style="22" customWidth="1"/>
    <col min="5631" max="5879" width="9.140625" style="22"/>
    <col min="5880" max="5880" width="26.140625" style="22" customWidth="1"/>
    <col min="5881" max="5881" width="11.5703125" style="22" customWidth="1"/>
    <col min="5882" max="5882" width="0" style="22" hidden="1" customWidth="1"/>
    <col min="5883" max="5883" width="8.85546875" style="22" customWidth="1"/>
    <col min="5884" max="5884" width="9.85546875" style="22" customWidth="1"/>
    <col min="5885" max="5885" width="8.7109375" style="22" customWidth="1"/>
    <col min="5886" max="5886" width="9.5703125" style="22" customWidth="1"/>
    <col min="5887" max="6135" width="9.140625" style="22"/>
    <col min="6136" max="6136" width="26.140625" style="22" customWidth="1"/>
    <col min="6137" max="6137" width="11.5703125" style="22" customWidth="1"/>
    <col min="6138" max="6138" width="0" style="22" hidden="1" customWidth="1"/>
    <col min="6139" max="6139" width="8.85546875" style="22" customWidth="1"/>
    <col min="6140" max="6140" width="9.85546875" style="22" customWidth="1"/>
    <col min="6141" max="6141" width="8.7109375" style="22" customWidth="1"/>
    <col min="6142" max="6142" width="9.5703125" style="22" customWidth="1"/>
    <col min="6143" max="6391" width="9.140625" style="22"/>
    <col min="6392" max="6392" width="26.140625" style="22" customWidth="1"/>
    <col min="6393" max="6393" width="11.5703125" style="22" customWidth="1"/>
    <col min="6394" max="6394" width="0" style="22" hidden="1" customWidth="1"/>
    <col min="6395" max="6395" width="8.85546875" style="22" customWidth="1"/>
    <col min="6396" max="6396" width="9.85546875" style="22" customWidth="1"/>
    <col min="6397" max="6397" width="8.7109375" style="22" customWidth="1"/>
    <col min="6398" max="6398" width="9.5703125" style="22" customWidth="1"/>
    <col min="6399" max="6647" width="9.140625" style="22"/>
    <col min="6648" max="6648" width="26.140625" style="22" customWidth="1"/>
    <col min="6649" max="6649" width="11.5703125" style="22" customWidth="1"/>
    <col min="6650" max="6650" width="0" style="22" hidden="1" customWidth="1"/>
    <col min="6651" max="6651" width="8.85546875" style="22" customWidth="1"/>
    <col min="6652" max="6652" width="9.85546875" style="22" customWidth="1"/>
    <col min="6653" max="6653" width="8.7109375" style="22" customWidth="1"/>
    <col min="6654" max="6654" width="9.5703125" style="22" customWidth="1"/>
    <col min="6655" max="6903" width="9.140625" style="22"/>
    <col min="6904" max="6904" width="26.140625" style="22" customWidth="1"/>
    <col min="6905" max="6905" width="11.5703125" style="22" customWidth="1"/>
    <col min="6906" max="6906" width="0" style="22" hidden="1" customWidth="1"/>
    <col min="6907" max="6907" width="8.85546875" style="22" customWidth="1"/>
    <col min="6908" max="6908" width="9.85546875" style="22" customWidth="1"/>
    <col min="6909" max="6909" width="8.7109375" style="22" customWidth="1"/>
    <col min="6910" max="6910" width="9.5703125" style="22" customWidth="1"/>
    <col min="6911" max="7159" width="9.140625" style="22"/>
    <col min="7160" max="7160" width="26.140625" style="22" customWidth="1"/>
    <col min="7161" max="7161" width="11.5703125" style="22" customWidth="1"/>
    <col min="7162" max="7162" width="0" style="22" hidden="1" customWidth="1"/>
    <col min="7163" max="7163" width="8.85546875" style="22" customWidth="1"/>
    <col min="7164" max="7164" width="9.85546875" style="22" customWidth="1"/>
    <col min="7165" max="7165" width="8.7109375" style="22" customWidth="1"/>
    <col min="7166" max="7166" width="9.5703125" style="22" customWidth="1"/>
    <col min="7167" max="7415" width="9.140625" style="22"/>
    <col min="7416" max="7416" width="26.140625" style="22" customWidth="1"/>
    <col min="7417" max="7417" width="11.5703125" style="22" customWidth="1"/>
    <col min="7418" max="7418" width="0" style="22" hidden="1" customWidth="1"/>
    <col min="7419" max="7419" width="8.85546875" style="22" customWidth="1"/>
    <col min="7420" max="7420" width="9.85546875" style="22" customWidth="1"/>
    <col min="7421" max="7421" width="8.7109375" style="22" customWidth="1"/>
    <col min="7422" max="7422" width="9.5703125" style="22" customWidth="1"/>
    <col min="7423" max="7671" width="9.140625" style="22"/>
    <col min="7672" max="7672" width="26.140625" style="22" customWidth="1"/>
    <col min="7673" max="7673" width="11.5703125" style="22" customWidth="1"/>
    <col min="7674" max="7674" width="0" style="22" hidden="1" customWidth="1"/>
    <col min="7675" max="7675" width="8.85546875" style="22" customWidth="1"/>
    <col min="7676" max="7676" width="9.85546875" style="22" customWidth="1"/>
    <col min="7677" max="7677" width="8.7109375" style="22" customWidth="1"/>
    <col min="7678" max="7678" width="9.5703125" style="22" customWidth="1"/>
    <col min="7679" max="7927" width="9.140625" style="22"/>
    <col min="7928" max="7928" width="26.140625" style="22" customWidth="1"/>
    <col min="7929" max="7929" width="11.5703125" style="22" customWidth="1"/>
    <col min="7930" max="7930" width="0" style="22" hidden="1" customWidth="1"/>
    <col min="7931" max="7931" width="8.85546875" style="22" customWidth="1"/>
    <col min="7932" max="7932" width="9.85546875" style="22" customWidth="1"/>
    <col min="7933" max="7933" width="8.7109375" style="22" customWidth="1"/>
    <col min="7934" max="7934" width="9.5703125" style="22" customWidth="1"/>
    <col min="7935" max="8183" width="9.140625" style="22"/>
    <col min="8184" max="8184" width="26.140625" style="22" customWidth="1"/>
    <col min="8185" max="8185" width="11.5703125" style="22" customWidth="1"/>
    <col min="8186" max="8186" width="0" style="22" hidden="1" customWidth="1"/>
    <col min="8187" max="8187" width="8.85546875" style="22" customWidth="1"/>
    <col min="8188" max="8188" width="9.85546875" style="22" customWidth="1"/>
    <col min="8189" max="8189" width="8.7109375" style="22" customWidth="1"/>
    <col min="8190" max="8190" width="9.5703125" style="22" customWidth="1"/>
    <col min="8191" max="8439" width="9.140625" style="22"/>
    <col min="8440" max="8440" width="26.140625" style="22" customWidth="1"/>
    <col min="8441" max="8441" width="11.5703125" style="22" customWidth="1"/>
    <col min="8442" max="8442" width="0" style="22" hidden="1" customWidth="1"/>
    <col min="8443" max="8443" width="8.85546875" style="22" customWidth="1"/>
    <col min="8444" max="8444" width="9.85546875" style="22" customWidth="1"/>
    <col min="8445" max="8445" width="8.7109375" style="22" customWidth="1"/>
    <col min="8446" max="8446" width="9.5703125" style="22" customWidth="1"/>
    <col min="8447" max="8695" width="9.140625" style="22"/>
    <col min="8696" max="8696" width="26.140625" style="22" customWidth="1"/>
    <col min="8697" max="8697" width="11.5703125" style="22" customWidth="1"/>
    <col min="8698" max="8698" width="0" style="22" hidden="1" customWidth="1"/>
    <col min="8699" max="8699" width="8.85546875" style="22" customWidth="1"/>
    <col min="8700" max="8700" width="9.85546875" style="22" customWidth="1"/>
    <col min="8701" max="8701" width="8.7109375" style="22" customWidth="1"/>
    <col min="8702" max="8702" width="9.5703125" style="22" customWidth="1"/>
    <col min="8703" max="8951" width="9.140625" style="22"/>
    <col min="8952" max="8952" width="26.140625" style="22" customWidth="1"/>
    <col min="8953" max="8953" width="11.5703125" style="22" customWidth="1"/>
    <col min="8954" max="8954" width="0" style="22" hidden="1" customWidth="1"/>
    <col min="8955" max="8955" width="8.85546875" style="22" customWidth="1"/>
    <col min="8956" max="8956" width="9.85546875" style="22" customWidth="1"/>
    <col min="8957" max="8957" width="8.7109375" style="22" customWidth="1"/>
    <col min="8958" max="8958" width="9.5703125" style="22" customWidth="1"/>
    <col min="8959" max="9207" width="9.140625" style="22"/>
    <col min="9208" max="9208" width="26.140625" style="22" customWidth="1"/>
    <col min="9209" max="9209" width="11.5703125" style="22" customWidth="1"/>
    <col min="9210" max="9210" width="0" style="22" hidden="1" customWidth="1"/>
    <col min="9211" max="9211" width="8.85546875" style="22" customWidth="1"/>
    <col min="9212" max="9212" width="9.85546875" style="22" customWidth="1"/>
    <col min="9213" max="9213" width="8.7109375" style="22" customWidth="1"/>
    <col min="9214" max="9214" width="9.5703125" style="22" customWidth="1"/>
    <col min="9215" max="9463" width="9.140625" style="22"/>
    <col min="9464" max="9464" width="26.140625" style="22" customWidth="1"/>
    <col min="9465" max="9465" width="11.5703125" style="22" customWidth="1"/>
    <col min="9466" max="9466" width="0" style="22" hidden="1" customWidth="1"/>
    <col min="9467" max="9467" width="8.85546875" style="22" customWidth="1"/>
    <col min="9468" max="9468" width="9.85546875" style="22" customWidth="1"/>
    <col min="9469" max="9469" width="8.7109375" style="22" customWidth="1"/>
    <col min="9470" max="9470" width="9.5703125" style="22" customWidth="1"/>
    <col min="9471" max="9719" width="9.140625" style="22"/>
    <col min="9720" max="9720" width="26.140625" style="22" customWidth="1"/>
    <col min="9721" max="9721" width="11.5703125" style="22" customWidth="1"/>
    <col min="9722" max="9722" width="0" style="22" hidden="1" customWidth="1"/>
    <col min="9723" max="9723" width="8.85546875" style="22" customWidth="1"/>
    <col min="9724" max="9724" width="9.85546875" style="22" customWidth="1"/>
    <col min="9725" max="9725" width="8.7109375" style="22" customWidth="1"/>
    <col min="9726" max="9726" width="9.5703125" style="22" customWidth="1"/>
    <col min="9727" max="9975" width="9.140625" style="22"/>
    <col min="9976" max="9976" width="26.140625" style="22" customWidth="1"/>
    <col min="9977" max="9977" width="11.5703125" style="22" customWidth="1"/>
    <col min="9978" max="9978" width="0" style="22" hidden="1" customWidth="1"/>
    <col min="9979" max="9979" width="8.85546875" style="22" customWidth="1"/>
    <col min="9980" max="9980" width="9.85546875" style="22" customWidth="1"/>
    <col min="9981" max="9981" width="8.7109375" style="22" customWidth="1"/>
    <col min="9982" max="9982" width="9.5703125" style="22" customWidth="1"/>
    <col min="9983" max="10231" width="9.140625" style="22"/>
    <col min="10232" max="10232" width="26.140625" style="22" customWidth="1"/>
    <col min="10233" max="10233" width="11.5703125" style="22" customWidth="1"/>
    <col min="10234" max="10234" width="0" style="22" hidden="1" customWidth="1"/>
    <col min="10235" max="10235" width="8.85546875" style="22" customWidth="1"/>
    <col min="10236" max="10236" width="9.85546875" style="22" customWidth="1"/>
    <col min="10237" max="10237" width="8.7109375" style="22" customWidth="1"/>
    <col min="10238" max="10238" width="9.5703125" style="22" customWidth="1"/>
    <col min="10239" max="10487" width="9.140625" style="22"/>
    <col min="10488" max="10488" width="26.140625" style="22" customWidth="1"/>
    <col min="10489" max="10489" width="11.5703125" style="22" customWidth="1"/>
    <col min="10490" max="10490" width="0" style="22" hidden="1" customWidth="1"/>
    <col min="10491" max="10491" width="8.85546875" style="22" customWidth="1"/>
    <col min="10492" max="10492" width="9.85546875" style="22" customWidth="1"/>
    <col min="10493" max="10493" width="8.7109375" style="22" customWidth="1"/>
    <col min="10494" max="10494" width="9.5703125" style="22" customWidth="1"/>
    <col min="10495" max="10743" width="9.140625" style="22"/>
    <col min="10744" max="10744" width="26.140625" style="22" customWidth="1"/>
    <col min="10745" max="10745" width="11.5703125" style="22" customWidth="1"/>
    <col min="10746" max="10746" width="0" style="22" hidden="1" customWidth="1"/>
    <col min="10747" max="10747" width="8.85546875" style="22" customWidth="1"/>
    <col min="10748" max="10748" width="9.85546875" style="22" customWidth="1"/>
    <col min="10749" max="10749" width="8.7109375" style="22" customWidth="1"/>
    <col min="10750" max="10750" width="9.5703125" style="22" customWidth="1"/>
    <col min="10751" max="10999" width="9.140625" style="22"/>
    <col min="11000" max="11000" width="26.140625" style="22" customWidth="1"/>
    <col min="11001" max="11001" width="11.5703125" style="22" customWidth="1"/>
    <col min="11002" max="11002" width="0" style="22" hidden="1" customWidth="1"/>
    <col min="11003" max="11003" width="8.85546875" style="22" customWidth="1"/>
    <col min="11004" max="11004" width="9.85546875" style="22" customWidth="1"/>
    <col min="11005" max="11005" width="8.7109375" style="22" customWidth="1"/>
    <col min="11006" max="11006" width="9.5703125" style="22" customWidth="1"/>
    <col min="11007" max="11255" width="9.140625" style="22"/>
    <col min="11256" max="11256" width="26.140625" style="22" customWidth="1"/>
    <col min="11257" max="11257" width="11.5703125" style="22" customWidth="1"/>
    <col min="11258" max="11258" width="0" style="22" hidden="1" customWidth="1"/>
    <col min="11259" max="11259" width="8.85546875" style="22" customWidth="1"/>
    <col min="11260" max="11260" width="9.85546875" style="22" customWidth="1"/>
    <col min="11261" max="11261" width="8.7109375" style="22" customWidth="1"/>
    <col min="11262" max="11262" width="9.5703125" style="22" customWidth="1"/>
    <col min="11263" max="11511" width="9.140625" style="22"/>
    <col min="11512" max="11512" width="26.140625" style="22" customWidth="1"/>
    <col min="11513" max="11513" width="11.5703125" style="22" customWidth="1"/>
    <col min="11514" max="11514" width="0" style="22" hidden="1" customWidth="1"/>
    <col min="11515" max="11515" width="8.85546875" style="22" customWidth="1"/>
    <col min="11516" max="11516" width="9.85546875" style="22" customWidth="1"/>
    <col min="11517" max="11517" width="8.7109375" style="22" customWidth="1"/>
    <col min="11518" max="11518" width="9.5703125" style="22" customWidth="1"/>
    <col min="11519" max="11767" width="9.140625" style="22"/>
    <col min="11768" max="11768" width="26.140625" style="22" customWidth="1"/>
    <col min="11769" max="11769" width="11.5703125" style="22" customWidth="1"/>
    <col min="11770" max="11770" width="0" style="22" hidden="1" customWidth="1"/>
    <col min="11771" max="11771" width="8.85546875" style="22" customWidth="1"/>
    <col min="11772" max="11772" width="9.85546875" style="22" customWidth="1"/>
    <col min="11773" max="11773" width="8.7109375" style="22" customWidth="1"/>
    <col min="11774" max="11774" width="9.5703125" style="22" customWidth="1"/>
    <col min="11775" max="12023" width="9.140625" style="22"/>
    <col min="12024" max="12024" width="26.140625" style="22" customWidth="1"/>
    <col min="12025" max="12025" width="11.5703125" style="22" customWidth="1"/>
    <col min="12026" max="12026" width="0" style="22" hidden="1" customWidth="1"/>
    <col min="12027" max="12027" width="8.85546875" style="22" customWidth="1"/>
    <col min="12028" max="12028" width="9.85546875" style="22" customWidth="1"/>
    <col min="12029" max="12029" width="8.7109375" style="22" customWidth="1"/>
    <col min="12030" max="12030" width="9.5703125" style="22" customWidth="1"/>
    <col min="12031" max="12279" width="9.140625" style="22"/>
    <col min="12280" max="12280" width="26.140625" style="22" customWidth="1"/>
    <col min="12281" max="12281" width="11.5703125" style="22" customWidth="1"/>
    <col min="12282" max="12282" width="0" style="22" hidden="1" customWidth="1"/>
    <col min="12283" max="12283" width="8.85546875" style="22" customWidth="1"/>
    <col min="12284" max="12284" width="9.85546875" style="22" customWidth="1"/>
    <col min="12285" max="12285" width="8.7109375" style="22" customWidth="1"/>
    <col min="12286" max="12286" width="9.5703125" style="22" customWidth="1"/>
    <col min="12287" max="12535" width="9.140625" style="22"/>
    <col min="12536" max="12536" width="26.140625" style="22" customWidth="1"/>
    <col min="12537" max="12537" width="11.5703125" style="22" customWidth="1"/>
    <col min="12538" max="12538" width="0" style="22" hidden="1" customWidth="1"/>
    <col min="12539" max="12539" width="8.85546875" style="22" customWidth="1"/>
    <col min="12540" max="12540" width="9.85546875" style="22" customWidth="1"/>
    <col min="12541" max="12541" width="8.7109375" style="22" customWidth="1"/>
    <col min="12542" max="12542" width="9.5703125" style="22" customWidth="1"/>
    <col min="12543" max="12791" width="9.140625" style="22"/>
    <col min="12792" max="12792" width="26.140625" style="22" customWidth="1"/>
    <col min="12793" max="12793" width="11.5703125" style="22" customWidth="1"/>
    <col min="12794" max="12794" width="0" style="22" hidden="1" customWidth="1"/>
    <col min="12795" max="12795" width="8.85546875" style="22" customWidth="1"/>
    <col min="12796" max="12796" width="9.85546875" style="22" customWidth="1"/>
    <col min="12797" max="12797" width="8.7109375" style="22" customWidth="1"/>
    <col min="12798" max="12798" width="9.5703125" style="22" customWidth="1"/>
    <col min="12799" max="13047" width="9.140625" style="22"/>
    <col min="13048" max="13048" width="26.140625" style="22" customWidth="1"/>
    <col min="13049" max="13049" width="11.5703125" style="22" customWidth="1"/>
    <col min="13050" max="13050" width="0" style="22" hidden="1" customWidth="1"/>
    <col min="13051" max="13051" width="8.85546875" style="22" customWidth="1"/>
    <col min="13052" max="13052" width="9.85546875" style="22" customWidth="1"/>
    <col min="13053" max="13053" width="8.7109375" style="22" customWidth="1"/>
    <col min="13054" max="13054" width="9.5703125" style="22" customWidth="1"/>
    <col min="13055" max="13188" width="9.140625" style="22"/>
    <col min="13189" max="13189" width="9.140625" style="22" customWidth="1"/>
    <col min="13190" max="13303" width="9.140625" style="22"/>
    <col min="13304" max="13304" width="26.140625" style="22" customWidth="1"/>
    <col min="13305" max="13305" width="11.5703125" style="22" customWidth="1"/>
    <col min="13306" max="13306" width="0" style="22" hidden="1" customWidth="1"/>
    <col min="13307" max="13307" width="8.85546875" style="22" customWidth="1"/>
    <col min="13308" max="13308" width="9.85546875" style="22" customWidth="1"/>
    <col min="13309" max="13309" width="8.7109375" style="22" customWidth="1"/>
    <col min="13310" max="13310" width="9.5703125" style="22" customWidth="1"/>
    <col min="13311" max="13559" width="9.140625" style="22"/>
    <col min="13560" max="13560" width="26.140625" style="22" customWidth="1"/>
    <col min="13561" max="13561" width="11.5703125" style="22" customWidth="1"/>
    <col min="13562" max="13562" width="0" style="22" hidden="1" customWidth="1"/>
    <col min="13563" max="13563" width="8.85546875" style="22" customWidth="1"/>
    <col min="13564" max="13564" width="9.85546875" style="22" customWidth="1"/>
    <col min="13565" max="13565" width="8.7109375" style="22" customWidth="1"/>
    <col min="13566" max="13566" width="9.5703125" style="22" customWidth="1"/>
    <col min="13567" max="13815" width="9.140625" style="22"/>
    <col min="13816" max="13816" width="26.140625" style="22" customWidth="1"/>
    <col min="13817" max="13817" width="11.5703125" style="22" customWidth="1"/>
    <col min="13818" max="13818" width="0" style="22" hidden="1" customWidth="1"/>
    <col min="13819" max="13819" width="8.85546875" style="22" customWidth="1"/>
    <col min="13820" max="13820" width="9.85546875" style="22" customWidth="1"/>
    <col min="13821" max="13821" width="8.7109375" style="22" customWidth="1"/>
    <col min="13822" max="13822" width="9.5703125" style="22" customWidth="1"/>
    <col min="13823" max="14071" width="9.140625" style="22"/>
    <col min="14072" max="14072" width="26.140625" style="22" customWidth="1"/>
    <col min="14073" max="14073" width="11.5703125" style="22" customWidth="1"/>
    <col min="14074" max="14074" width="0" style="22" hidden="1" customWidth="1"/>
    <col min="14075" max="14075" width="8.85546875" style="22" customWidth="1"/>
    <col min="14076" max="14076" width="9.85546875" style="22" customWidth="1"/>
    <col min="14077" max="14077" width="8.7109375" style="22" customWidth="1"/>
    <col min="14078" max="14078" width="9.5703125" style="22" customWidth="1"/>
    <col min="14079" max="14327" width="9.140625" style="22"/>
    <col min="14328" max="14328" width="26.140625" style="22" customWidth="1"/>
    <col min="14329" max="14329" width="11.5703125" style="22" customWidth="1"/>
    <col min="14330" max="14330" width="0" style="22" hidden="1" customWidth="1"/>
    <col min="14331" max="14331" width="8.85546875" style="22" customWidth="1"/>
    <col min="14332" max="14332" width="9.85546875" style="22" customWidth="1"/>
    <col min="14333" max="14333" width="8.7109375" style="22" customWidth="1"/>
    <col min="14334" max="14334" width="9.5703125" style="22" customWidth="1"/>
    <col min="14335" max="14583" width="9.140625" style="22"/>
    <col min="14584" max="14584" width="26.140625" style="22" customWidth="1"/>
    <col min="14585" max="14585" width="11.5703125" style="22" customWidth="1"/>
    <col min="14586" max="14586" width="0" style="22" hidden="1" customWidth="1"/>
    <col min="14587" max="14587" width="8.85546875" style="22" customWidth="1"/>
    <col min="14588" max="14588" width="9.85546875" style="22" customWidth="1"/>
    <col min="14589" max="14589" width="8.7109375" style="22" customWidth="1"/>
    <col min="14590" max="14590" width="9.5703125" style="22" customWidth="1"/>
    <col min="14591" max="14839" width="9.140625" style="22"/>
    <col min="14840" max="14840" width="26.140625" style="22" customWidth="1"/>
    <col min="14841" max="14841" width="11.5703125" style="22" customWidth="1"/>
    <col min="14842" max="14842" width="0" style="22" hidden="1" customWidth="1"/>
    <col min="14843" max="14843" width="8.85546875" style="22" customWidth="1"/>
    <col min="14844" max="14844" width="9.85546875" style="22" customWidth="1"/>
    <col min="14845" max="14845" width="8.7109375" style="22" customWidth="1"/>
    <col min="14846" max="14846" width="9.5703125" style="22" customWidth="1"/>
    <col min="14847" max="15095" width="9.140625" style="22"/>
    <col min="15096" max="15096" width="26.140625" style="22" customWidth="1"/>
    <col min="15097" max="15097" width="11.5703125" style="22" customWidth="1"/>
    <col min="15098" max="15098" width="0" style="22" hidden="1" customWidth="1"/>
    <col min="15099" max="15099" width="8.85546875" style="22" customWidth="1"/>
    <col min="15100" max="15100" width="9.85546875" style="22" customWidth="1"/>
    <col min="15101" max="15101" width="8.7109375" style="22" customWidth="1"/>
    <col min="15102" max="15102" width="9.5703125" style="22" customWidth="1"/>
    <col min="15103" max="15351" width="9.140625" style="22"/>
    <col min="15352" max="15352" width="26.140625" style="22" customWidth="1"/>
    <col min="15353" max="15353" width="11.5703125" style="22" customWidth="1"/>
    <col min="15354" max="15354" width="0" style="22" hidden="1" customWidth="1"/>
    <col min="15355" max="15355" width="8.85546875" style="22" customWidth="1"/>
    <col min="15356" max="15356" width="9.85546875" style="22" customWidth="1"/>
    <col min="15357" max="15357" width="8.7109375" style="22" customWidth="1"/>
    <col min="15358" max="15358" width="9.5703125" style="22" customWidth="1"/>
    <col min="15359" max="15607" width="9.140625" style="22"/>
    <col min="15608" max="15608" width="26.140625" style="22" customWidth="1"/>
    <col min="15609" max="15609" width="11.5703125" style="22" customWidth="1"/>
    <col min="15610" max="15610" width="0" style="22" hidden="1" customWidth="1"/>
    <col min="15611" max="15611" width="8.85546875" style="22" customWidth="1"/>
    <col min="15612" max="15612" width="9.85546875" style="22" customWidth="1"/>
    <col min="15613" max="15613" width="8.7109375" style="22" customWidth="1"/>
    <col min="15614" max="15614" width="9.5703125" style="22" customWidth="1"/>
    <col min="15615" max="15863" width="9.140625" style="22"/>
    <col min="15864" max="15864" width="26.140625" style="22" customWidth="1"/>
    <col min="15865" max="15865" width="11.5703125" style="22" customWidth="1"/>
    <col min="15866" max="15866" width="0" style="22" hidden="1" customWidth="1"/>
    <col min="15867" max="15867" width="8.85546875" style="22" customWidth="1"/>
    <col min="15868" max="15868" width="9.85546875" style="22" customWidth="1"/>
    <col min="15869" max="15869" width="8.7109375" style="22" customWidth="1"/>
    <col min="15870" max="15870" width="9.5703125" style="22" customWidth="1"/>
    <col min="15871" max="16119" width="9.140625" style="22"/>
    <col min="16120" max="16120" width="26.140625" style="22" customWidth="1"/>
    <col min="16121" max="16121" width="11.5703125" style="22" customWidth="1"/>
    <col min="16122" max="16122" width="0" style="22" hidden="1" customWidth="1"/>
    <col min="16123" max="16123" width="8.85546875" style="22" customWidth="1"/>
    <col min="16124" max="16124" width="9.85546875" style="22" customWidth="1"/>
    <col min="16125" max="16125" width="8.7109375" style="22" customWidth="1"/>
    <col min="16126" max="16126" width="9.5703125" style="22" customWidth="1"/>
    <col min="16127" max="16384" width="9.140625" style="22"/>
  </cols>
  <sheetData>
    <row r="1" spans="1:6" s="67" customFormat="1" ht="32.25" customHeight="1" x14ac:dyDescent="0.25">
      <c r="A1" s="144" t="s">
        <v>143</v>
      </c>
      <c r="B1" s="145"/>
      <c r="C1" s="145"/>
      <c r="D1" s="145"/>
      <c r="E1" s="145"/>
      <c r="F1" s="145"/>
    </row>
    <row r="2" spans="1:6" s="67" customFormat="1" ht="15.75" x14ac:dyDescent="0.25">
      <c r="A2" s="152" t="str">
        <f>'яров.сев и зерновые'!A2:K2</f>
        <v>по состоянию на 13 апреля 2018 г.</v>
      </c>
      <c r="B2" s="152"/>
      <c r="C2" s="152"/>
      <c r="D2" s="152"/>
      <c r="E2" s="152"/>
      <c r="F2" s="152"/>
    </row>
    <row r="3" spans="1:6" ht="2.25" customHeight="1" x14ac:dyDescent="0.2">
      <c r="A3" s="20"/>
    </row>
    <row r="4" spans="1:6" ht="30.75" customHeight="1" x14ac:dyDescent="0.2">
      <c r="A4" s="147" t="s">
        <v>99</v>
      </c>
      <c r="B4" s="147" t="s">
        <v>131</v>
      </c>
      <c r="C4" s="153" t="s">
        <v>125</v>
      </c>
      <c r="D4" s="154"/>
      <c r="E4" s="154"/>
      <c r="F4" s="155"/>
    </row>
    <row r="5" spans="1:6" ht="42.75" customHeight="1" x14ac:dyDescent="0.2">
      <c r="A5" s="148"/>
      <c r="B5" s="148"/>
      <c r="C5" s="85" t="s">
        <v>105</v>
      </c>
      <c r="D5" s="85" t="s">
        <v>101</v>
      </c>
      <c r="E5" s="85" t="s">
        <v>106</v>
      </c>
      <c r="F5" s="85" t="s">
        <v>107</v>
      </c>
    </row>
    <row r="6" spans="1:6" s="23" customFormat="1" ht="15" x14ac:dyDescent="0.25">
      <c r="A6" s="87" t="s">
        <v>0</v>
      </c>
      <c r="B6" s="113">
        <v>7561.2110000000002</v>
      </c>
      <c r="C6" s="28">
        <f>C7+C26+C37+C46+C54+C69+C76+C93</f>
        <v>177.88199999999998</v>
      </c>
      <c r="D6" s="9">
        <f t="shared" ref="D6:D69" si="0">C6/B6*100</f>
        <v>2.3525596627312737</v>
      </c>
      <c r="E6" s="28">
        <v>485</v>
      </c>
      <c r="F6" s="10">
        <f>C6-E6</f>
        <v>-307.11800000000005</v>
      </c>
    </row>
    <row r="7" spans="1:6" s="23" customFormat="1" ht="15" hidden="1" x14ac:dyDescent="0.25">
      <c r="A7" s="68" t="s">
        <v>1</v>
      </c>
      <c r="B7" s="14">
        <v>1400.9879999999998</v>
      </c>
      <c r="C7" s="30">
        <f>SUM(C8:C24)</f>
        <v>0</v>
      </c>
      <c r="D7" s="13">
        <f t="shared" si="0"/>
        <v>0</v>
      </c>
      <c r="E7" s="30">
        <v>85.2</v>
      </c>
      <c r="F7" s="15">
        <f t="shared" ref="F7:F70" si="1">C7-E7</f>
        <v>-85.2</v>
      </c>
    </row>
    <row r="8" spans="1:6" hidden="1" x14ac:dyDescent="0.2">
      <c r="A8" s="69" t="s">
        <v>2</v>
      </c>
      <c r="B8" s="114">
        <v>133.5</v>
      </c>
      <c r="C8" s="33"/>
      <c r="D8" s="17">
        <f t="shared" si="0"/>
        <v>0</v>
      </c>
      <c r="E8" s="33">
        <v>43.2</v>
      </c>
      <c r="F8" s="19">
        <f t="shared" si="1"/>
        <v>-43.2</v>
      </c>
    </row>
    <row r="9" spans="1:6" hidden="1" x14ac:dyDescent="0.2">
      <c r="A9" s="69" t="s">
        <v>3</v>
      </c>
      <c r="B9" s="114">
        <v>3.5</v>
      </c>
      <c r="C9" s="33"/>
      <c r="D9" s="17">
        <f t="shared" si="0"/>
        <v>0</v>
      </c>
      <c r="E9" s="33">
        <v>0.1</v>
      </c>
      <c r="F9" s="19">
        <f t="shared" si="1"/>
        <v>-0.1</v>
      </c>
    </row>
    <row r="10" spans="1:6" hidden="1" x14ac:dyDescent="0.2">
      <c r="A10" s="69" t="s">
        <v>4</v>
      </c>
      <c r="B10" s="114"/>
      <c r="C10" s="33"/>
      <c r="D10" s="17" t="e">
        <f t="shared" si="0"/>
        <v>#DIV/0!</v>
      </c>
      <c r="E10" s="33"/>
      <c r="F10" s="19">
        <f t="shared" si="1"/>
        <v>0</v>
      </c>
    </row>
    <row r="11" spans="1:6" hidden="1" x14ac:dyDescent="0.2">
      <c r="A11" s="69" t="s">
        <v>5</v>
      </c>
      <c r="B11" s="114">
        <v>410</v>
      </c>
      <c r="C11" s="33"/>
      <c r="D11" s="17">
        <f t="shared" si="0"/>
        <v>0</v>
      </c>
      <c r="E11" s="33">
        <v>11.1</v>
      </c>
      <c r="F11" s="19">
        <f t="shared" si="1"/>
        <v>-11.1</v>
      </c>
    </row>
    <row r="12" spans="1:6" hidden="1" x14ac:dyDescent="0.2">
      <c r="A12" s="69" t="s">
        <v>6</v>
      </c>
      <c r="B12" s="114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69" t="s">
        <v>7</v>
      </c>
      <c r="B13" s="114">
        <v>0.4</v>
      </c>
      <c r="C13" s="33"/>
      <c r="D13" s="17">
        <f t="shared" si="0"/>
        <v>0</v>
      </c>
      <c r="E13" s="33"/>
      <c r="F13" s="19">
        <f t="shared" si="1"/>
        <v>0</v>
      </c>
    </row>
    <row r="14" spans="1:6" hidden="1" x14ac:dyDescent="0.2">
      <c r="A14" s="69" t="s">
        <v>8</v>
      </c>
      <c r="B14" s="114"/>
      <c r="C14" s="33"/>
      <c r="D14" s="17" t="e">
        <f t="shared" si="0"/>
        <v>#DIV/0!</v>
      </c>
      <c r="E14" s="33"/>
      <c r="F14" s="19">
        <f t="shared" si="1"/>
        <v>0</v>
      </c>
    </row>
    <row r="15" spans="1:6" hidden="1" x14ac:dyDescent="0.2">
      <c r="A15" s="69" t="s">
        <v>9</v>
      </c>
      <c r="B15" s="114">
        <v>160</v>
      </c>
      <c r="C15" s="33"/>
      <c r="D15" s="17">
        <f t="shared" si="0"/>
        <v>0</v>
      </c>
      <c r="E15" s="33">
        <v>29.5</v>
      </c>
      <c r="F15" s="19">
        <f t="shared" si="1"/>
        <v>-29.5</v>
      </c>
    </row>
    <row r="16" spans="1:6" hidden="1" x14ac:dyDescent="0.2">
      <c r="A16" s="69" t="s">
        <v>10</v>
      </c>
      <c r="B16" s="114">
        <v>177.8</v>
      </c>
      <c r="C16" s="33"/>
      <c r="D16" s="17">
        <f t="shared" si="0"/>
        <v>0</v>
      </c>
      <c r="E16" s="33"/>
      <c r="F16" s="19">
        <f t="shared" si="1"/>
        <v>0</v>
      </c>
    </row>
    <row r="17" spans="1:6" hidden="1" x14ac:dyDescent="0.2">
      <c r="A17" s="69" t="s">
        <v>11</v>
      </c>
      <c r="B17" s="114">
        <v>0.46700000000000003</v>
      </c>
      <c r="C17" s="33"/>
      <c r="D17" s="17">
        <f t="shared" si="0"/>
        <v>0</v>
      </c>
      <c r="E17" s="33"/>
      <c r="F17" s="19">
        <f t="shared" si="1"/>
        <v>0</v>
      </c>
    </row>
    <row r="18" spans="1:6" hidden="1" x14ac:dyDescent="0.2">
      <c r="A18" s="69" t="s">
        <v>12</v>
      </c>
      <c r="B18" s="114">
        <v>72.5</v>
      </c>
      <c r="C18" s="33"/>
      <c r="D18" s="17">
        <f t="shared" si="0"/>
        <v>0</v>
      </c>
      <c r="E18" s="33">
        <v>0.7</v>
      </c>
      <c r="F18" s="19">
        <f t="shared" si="1"/>
        <v>-0.7</v>
      </c>
    </row>
    <row r="19" spans="1:6" hidden="1" x14ac:dyDescent="0.2">
      <c r="A19" s="69" t="s">
        <v>13</v>
      </c>
      <c r="B19" s="114">
        <v>46</v>
      </c>
      <c r="C19" s="33"/>
      <c r="D19" s="17">
        <f t="shared" si="0"/>
        <v>0</v>
      </c>
      <c r="E19" s="33"/>
      <c r="F19" s="19">
        <f t="shared" si="1"/>
        <v>0</v>
      </c>
    </row>
    <row r="20" spans="1:6" hidden="1" x14ac:dyDescent="0.2">
      <c r="A20" s="69" t="s">
        <v>14</v>
      </c>
      <c r="B20" s="114"/>
      <c r="C20" s="33"/>
      <c r="D20" s="17" t="e">
        <f t="shared" si="0"/>
        <v>#DIV/0!</v>
      </c>
      <c r="E20" s="33"/>
      <c r="F20" s="19">
        <f t="shared" si="1"/>
        <v>0</v>
      </c>
    </row>
    <row r="21" spans="1:6" hidden="1" x14ac:dyDescent="0.2">
      <c r="A21" s="69" t="s">
        <v>15</v>
      </c>
      <c r="B21" s="114">
        <v>380.74099999999999</v>
      </c>
      <c r="C21" s="33"/>
      <c r="D21" s="17">
        <f t="shared" si="0"/>
        <v>0</v>
      </c>
      <c r="E21" s="33">
        <v>0.6</v>
      </c>
      <c r="F21" s="19">
        <f t="shared" si="1"/>
        <v>-0.6</v>
      </c>
    </row>
    <row r="22" spans="1:6" hidden="1" x14ac:dyDescent="0.2">
      <c r="A22" s="69" t="s">
        <v>16</v>
      </c>
      <c r="B22" s="114"/>
      <c r="C22" s="33"/>
      <c r="D22" s="17" t="e">
        <f t="shared" si="0"/>
        <v>#DIV/0!</v>
      </c>
      <c r="E22" s="33"/>
      <c r="F22" s="19">
        <f t="shared" si="1"/>
        <v>0</v>
      </c>
    </row>
    <row r="23" spans="1:6" hidden="1" x14ac:dyDescent="0.2">
      <c r="A23" s="69" t="s">
        <v>17</v>
      </c>
      <c r="B23" s="114">
        <v>16.079999999999998</v>
      </c>
      <c r="C23" s="33"/>
      <c r="D23" s="17">
        <f t="shared" si="0"/>
        <v>0</v>
      </c>
      <c r="E23" s="33"/>
      <c r="F23" s="19">
        <f t="shared" si="1"/>
        <v>0</v>
      </c>
    </row>
    <row r="24" spans="1:6" hidden="1" x14ac:dyDescent="0.2">
      <c r="A24" s="69" t="s">
        <v>18</v>
      </c>
      <c r="B24" s="114"/>
      <c r="C24" s="33"/>
      <c r="D24" s="17" t="e">
        <f t="shared" si="0"/>
        <v>#DIV/0!</v>
      </c>
      <c r="E24" s="33">
        <v>0</v>
      </c>
      <c r="F24" s="19">
        <f t="shared" si="1"/>
        <v>0</v>
      </c>
    </row>
    <row r="25" spans="1:6" hidden="1" x14ac:dyDescent="0.2">
      <c r="A25" s="69" t="s">
        <v>112</v>
      </c>
      <c r="B25" s="114"/>
      <c r="C25" s="33"/>
      <c r="D25" s="17" t="e">
        <f t="shared" si="0"/>
        <v>#DIV/0!</v>
      </c>
      <c r="E25" s="33"/>
      <c r="F25" s="19">
        <f t="shared" si="1"/>
        <v>0</v>
      </c>
    </row>
    <row r="26" spans="1:6" s="23" customFormat="1" ht="15" hidden="1" x14ac:dyDescent="0.25">
      <c r="A26" s="68" t="s">
        <v>19</v>
      </c>
      <c r="B26" s="14">
        <v>0</v>
      </c>
      <c r="C26" s="30">
        <f>SUM(C27:C36)-C30</f>
        <v>0</v>
      </c>
      <c r="D26" s="13" t="e">
        <f t="shared" si="0"/>
        <v>#DIV/0!</v>
      </c>
      <c r="E26" s="30">
        <v>0</v>
      </c>
      <c r="F26" s="15">
        <f t="shared" si="1"/>
        <v>0</v>
      </c>
    </row>
    <row r="27" spans="1:6" hidden="1" x14ac:dyDescent="0.2">
      <c r="A27" s="69" t="s">
        <v>20</v>
      </c>
      <c r="B27" s="114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69" t="s">
        <v>21</v>
      </c>
      <c r="B28" s="114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69" t="s">
        <v>22</v>
      </c>
      <c r="B29" s="114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69" t="s">
        <v>23</v>
      </c>
      <c r="B30" s="114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69" t="s">
        <v>24</v>
      </c>
      <c r="B31" s="114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69" t="s">
        <v>25</v>
      </c>
      <c r="B32" s="114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28" hidden="1" x14ac:dyDescent="0.2">
      <c r="A33" s="69" t="s">
        <v>26</v>
      </c>
      <c r="B33" s="114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28" hidden="1" x14ac:dyDescent="0.2">
      <c r="A34" s="69" t="s">
        <v>27</v>
      </c>
      <c r="B34" s="114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28" hidden="1" x14ac:dyDescent="0.2">
      <c r="A35" s="69" t="s">
        <v>28</v>
      </c>
      <c r="B35" s="114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28" hidden="1" x14ac:dyDescent="0.2">
      <c r="A36" s="69" t="s">
        <v>29</v>
      </c>
      <c r="B36" s="114"/>
      <c r="C36" s="33"/>
      <c r="D36" s="17" t="e">
        <f t="shared" si="0"/>
        <v>#DIV/0!</v>
      </c>
      <c r="E36" s="33">
        <v>0</v>
      </c>
      <c r="F36" s="19">
        <f t="shared" si="1"/>
        <v>0</v>
      </c>
    </row>
    <row r="37" spans="1:28" s="23" customFormat="1" ht="15" x14ac:dyDescent="0.25">
      <c r="A37" s="68" t="s">
        <v>30</v>
      </c>
      <c r="B37" s="14">
        <v>1577.6030000000001</v>
      </c>
      <c r="C37" s="30">
        <f>SUM(C38:C45)</f>
        <v>161.59699999999998</v>
      </c>
      <c r="D37" s="13">
        <f t="shared" si="0"/>
        <v>10.243198066940794</v>
      </c>
      <c r="E37" s="30">
        <v>314.7</v>
      </c>
      <c r="F37" s="15">
        <f t="shared" si="1"/>
        <v>-153.10300000000001</v>
      </c>
    </row>
    <row r="38" spans="1:28" x14ac:dyDescent="0.2">
      <c r="A38" s="69" t="s">
        <v>31</v>
      </c>
      <c r="B38" s="114">
        <v>61.82</v>
      </c>
      <c r="C38" s="62">
        <v>0.03</v>
      </c>
      <c r="D38" s="33">
        <f t="shared" si="0"/>
        <v>4.852798447104497E-2</v>
      </c>
      <c r="E38" s="33">
        <v>2.9</v>
      </c>
      <c r="F38" s="19">
        <f t="shared" si="1"/>
        <v>-2.87</v>
      </c>
    </row>
    <row r="39" spans="1:28" hidden="1" x14ac:dyDescent="0.2">
      <c r="A39" s="69" t="s">
        <v>32</v>
      </c>
      <c r="B39" s="114">
        <v>7</v>
      </c>
      <c r="C39" s="33"/>
      <c r="D39" s="17">
        <f t="shared" si="0"/>
        <v>0</v>
      </c>
      <c r="E39" s="33"/>
      <c r="F39" s="19">
        <f t="shared" si="1"/>
        <v>0</v>
      </c>
    </row>
    <row r="40" spans="1:28" x14ac:dyDescent="0.2">
      <c r="A40" s="69" t="s">
        <v>33</v>
      </c>
      <c r="B40" s="114">
        <v>107.583</v>
      </c>
      <c r="C40" s="33">
        <v>17.966999999999999</v>
      </c>
      <c r="D40" s="33">
        <f t="shared" si="0"/>
        <v>16.70059396001227</v>
      </c>
      <c r="E40" s="33">
        <v>53.7</v>
      </c>
      <c r="F40" s="19">
        <f t="shared" si="1"/>
        <v>-35.733000000000004</v>
      </c>
    </row>
    <row r="41" spans="1:28" x14ac:dyDescent="0.2">
      <c r="A41" s="69" t="s">
        <v>34</v>
      </c>
      <c r="B41" s="114">
        <v>378.2</v>
      </c>
      <c r="C41" s="33">
        <v>142.6</v>
      </c>
      <c r="D41" s="33">
        <f t="shared" si="0"/>
        <v>37.704918032786885</v>
      </c>
      <c r="E41" s="33">
        <v>245.4</v>
      </c>
      <c r="F41" s="19">
        <f t="shared" si="1"/>
        <v>-102.80000000000001</v>
      </c>
      <c r="H41" s="22" t="s">
        <v>111</v>
      </c>
    </row>
    <row r="42" spans="1:28" hidden="1" x14ac:dyDescent="0.2">
      <c r="A42" s="69" t="s">
        <v>35</v>
      </c>
      <c r="B42" s="114"/>
      <c r="C42" s="33"/>
      <c r="D42" s="17" t="e">
        <f t="shared" si="0"/>
        <v>#DIV/0!</v>
      </c>
      <c r="E42" s="33"/>
      <c r="F42" s="19">
        <f t="shared" si="1"/>
        <v>0</v>
      </c>
    </row>
    <row r="43" spans="1:28" hidden="1" x14ac:dyDescent="0.2">
      <c r="A43" s="69" t="s">
        <v>36</v>
      </c>
      <c r="B43" s="114">
        <v>643</v>
      </c>
      <c r="C43" s="33"/>
      <c r="D43" s="17">
        <f t="shared" si="0"/>
        <v>0</v>
      </c>
      <c r="E43" s="33"/>
      <c r="F43" s="19">
        <f t="shared" si="1"/>
        <v>0</v>
      </c>
      <c r="H43" s="17"/>
    </row>
    <row r="44" spans="1:28" x14ac:dyDescent="0.2">
      <c r="A44" s="69" t="s">
        <v>37</v>
      </c>
      <c r="B44" s="114">
        <v>380</v>
      </c>
      <c r="C44" s="33">
        <v>1</v>
      </c>
      <c r="D44" s="17">
        <f t="shared" si="0"/>
        <v>0.26315789473684209</v>
      </c>
      <c r="E44" s="33">
        <v>12.7</v>
      </c>
      <c r="F44" s="19">
        <f t="shared" si="1"/>
        <v>-11.7</v>
      </c>
    </row>
    <row r="45" spans="1:28" hidden="1" x14ac:dyDescent="0.2">
      <c r="A45" s="69" t="s">
        <v>38</v>
      </c>
      <c r="B45" s="114"/>
      <c r="C45" s="33"/>
      <c r="D45" s="17" t="e">
        <f t="shared" si="0"/>
        <v>#DIV/0!</v>
      </c>
      <c r="E45" s="33"/>
      <c r="F45" s="19">
        <f t="shared" si="1"/>
        <v>0</v>
      </c>
    </row>
    <row r="46" spans="1:28" s="23" customFormat="1" ht="15" x14ac:dyDescent="0.25">
      <c r="A46" s="68" t="s">
        <v>39</v>
      </c>
      <c r="B46" s="115">
        <v>390.46500000000003</v>
      </c>
      <c r="C46" s="30">
        <f>SUM(C47:C53)</f>
        <v>16.285</v>
      </c>
      <c r="D46" s="13">
        <f t="shared" si="0"/>
        <v>4.1706683057380305</v>
      </c>
      <c r="E46" s="30">
        <v>85.1</v>
      </c>
      <c r="F46" s="15">
        <f t="shared" si="1"/>
        <v>-68.814999999999998</v>
      </c>
    </row>
    <row r="47" spans="1:28" x14ac:dyDescent="0.2">
      <c r="A47" s="69" t="s">
        <v>40</v>
      </c>
      <c r="B47" s="114">
        <v>7.7</v>
      </c>
      <c r="C47" s="33">
        <v>2.2999999999999998</v>
      </c>
      <c r="D47" s="17">
        <f t="shared" si="0"/>
        <v>29.870129870129869</v>
      </c>
      <c r="E47" s="33"/>
      <c r="F47" s="19">
        <f t="shared" si="1"/>
        <v>2.2999999999999998</v>
      </c>
    </row>
    <row r="48" spans="1:28" hidden="1" x14ac:dyDescent="0.2">
      <c r="A48" s="69" t="s">
        <v>41</v>
      </c>
      <c r="B48" s="114">
        <v>10.54</v>
      </c>
      <c r="C48" s="33"/>
      <c r="D48" s="17">
        <f t="shared" si="0"/>
        <v>0</v>
      </c>
      <c r="E48" s="33"/>
      <c r="F48" s="19">
        <f t="shared" si="1"/>
        <v>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s="56" customFormat="1" x14ac:dyDescent="0.2">
      <c r="A49" s="69" t="s">
        <v>42</v>
      </c>
      <c r="B49" s="116">
        <v>22.1</v>
      </c>
      <c r="C49" s="54">
        <v>0.2</v>
      </c>
      <c r="D49" s="17">
        <f t="shared" si="0"/>
        <v>0.90497737556561075</v>
      </c>
      <c r="E49" s="54">
        <v>3.5</v>
      </c>
      <c r="F49" s="19">
        <f t="shared" si="1"/>
        <v>-3.3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1:28" x14ac:dyDescent="0.2">
      <c r="A50" s="69" t="s">
        <v>43</v>
      </c>
      <c r="B50" s="114">
        <v>11.125</v>
      </c>
      <c r="C50" s="39">
        <v>0.1</v>
      </c>
      <c r="D50" s="17">
        <f t="shared" si="0"/>
        <v>0.89887640449438211</v>
      </c>
      <c r="E50" s="39">
        <v>0.3</v>
      </c>
      <c r="F50" s="19">
        <f t="shared" si="1"/>
        <v>-0.19999999999999998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idden="1" x14ac:dyDescent="0.2">
      <c r="A51" s="69" t="s">
        <v>44</v>
      </c>
      <c r="B51" s="114">
        <v>3.2</v>
      </c>
      <c r="C51" s="33"/>
      <c r="D51" s="17">
        <f t="shared" si="0"/>
        <v>0</v>
      </c>
      <c r="E51" s="33">
        <v>0.5</v>
      </c>
      <c r="F51" s="19">
        <f t="shared" si="1"/>
        <v>-0.5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x14ac:dyDescent="0.2">
      <c r="A52" s="69" t="s">
        <v>45</v>
      </c>
      <c r="B52" s="114">
        <v>13.5</v>
      </c>
      <c r="C52" s="33">
        <v>0.38500000000000001</v>
      </c>
      <c r="D52" s="17">
        <f t="shared" si="0"/>
        <v>2.8518518518518521</v>
      </c>
      <c r="E52" s="33">
        <v>7.1</v>
      </c>
      <c r="F52" s="19">
        <f t="shared" si="1"/>
        <v>-6.7149999999999999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x14ac:dyDescent="0.2">
      <c r="A53" s="169" t="s">
        <v>46</v>
      </c>
      <c r="B53" s="111">
        <v>322.3</v>
      </c>
      <c r="C53" s="43">
        <v>13.3</v>
      </c>
      <c r="D53" s="25">
        <f t="shared" si="0"/>
        <v>4.1265901334160722</v>
      </c>
      <c r="E53" s="43">
        <v>73.7</v>
      </c>
      <c r="F53" s="26">
        <f t="shared" si="1"/>
        <v>-60.400000000000006</v>
      </c>
    </row>
    <row r="54" spans="1:28" s="23" customFormat="1" ht="15" hidden="1" x14ac:dyDescent="0.25">
      <c r="A54" s="161" t="s">
        <v>47</v>
      </c>
      <c r="B54" s="162">
        <v>3318.5529999999999</v>
      </c>
      <c r="C54" s="163">
        <f>SUM(C55:C68)</f>
        <v>0</v>
      </c>
      <c r="D54" s="164">
        <f t="shared" si="0"/>
        <v>0</v>
      </c>
      <c r="E54" s="163"/>
      <c r="F54" s="165">
        <f t="shared" si="1"/>
        <v>0</v>
      </c>
    </row>
    <row r="55" spans="1:28" hidden="1" x14ac:dyDescent="0.2">
      <c r="A55" s="69" t="s">
        <v>48</v>
      </c>
      <c r="B55" s="114">
        <v>219.8</v>
      </c>
      <c r="C55" s="33"/>
      <c r="D55" s="17">
        <f t="shared" si="0"/>
        <v>0</v>
      </c>
      <c r="E55" s="33"/>
      <c r="F55" s="19">
        <f t="shared" si="1"/>
        <v>0</v>
      </c>
    </row>
    <row r="56" spans="1:28" hidden="1" x14ac:dyDescent="0.2">
      <c r="A56" s="69" t="s">
        <v>49</v>
      </c>
      <c r="B56" s="114"/>
      <c r="C56" s="33"/>
      <c r="D56" s="17" t="e">
        <f t="shared" si="0"/>
        <v>#DIV/0!</v>
      </c>
      <c r="E56" s="33"/>
      <c r="F56" s="19">
        <f t="shared" si="1"/>
        <v>0</v>
      </c>
    </row>
    <row r="57" spans="1:28" hidden="1" x14ac:dyDescent="0.2">
      <c r="A57" s="69" t="s">
        <v>50</v>
      </c>
      <c r="B57" s="114">
        <v>6</v>
      </c>
      <c r="C57" s="33"/>
      <c r="D57" s="17">
        <f t="shared" si="0"/>
        <v>0</v>
      </c>
      <c r="E57" s="33"/>
      <c r="F57" s="19">
        <f t="shared" si="1"/>
        <v>0</v>
      </c>
    </row>
    <row r="58" spans="1:28" hidden="1" x14ac:dyDescent="0.2">
      <c r="A58" s="69" t="s">
        <v>51</v>
      </c>
      <c r="B58" s="114">
        <v>113.7</v>
      </c>
      <c r="C58" s="33"/>
      <c r="D58" s="17">
        <f t="shared" si="0"/>
        <v>0</v>
      </c>
      <c r="E58" s="33"/>
      <c r="F58" s="19">
        <f t="shared" si="1"/>
        <v>0</v>
      </c>
    </row>
    <row r="59" spans="1:28" hidden="1" x14ac:dyDescent="0.2">
      <c r="A59" s="69" t="s">
        <v>52</v>
      </c>
      <c r="B59" s="114"/>
      <c r="C59" s="33"/>
      <c r="D59" s="17" t="e">
        <f t="shared" si="0"/>
        <v>#DIV/0!</v>
      </c>
      <c r="E59" s="33"/>
      <c r="F59" s="19">
        <f t="shared" si="1"/>
        <v>0</v>
      </c>
    </row>
    <row r="60" spans="1:28" hidden="1" x14ac:dyDescent="0.2">
      <c r="A60" s="69" t="s">
        <v>53</v>
      </c>
      <c r="B60" s="114">
        <v>6.8</v>
      </c>
      <c r="C60" s="33"/>
      <c r="D60" s="17">
        <f t="shared" si="0"/>
        <v>0</v>
      </c>
      <c r="E60" s="33"/>
      <c r="F60" s="19">
        <f t="shared" si="1"/>
        <v>0</v>
      </c>
    </row>
    <row r="61" spans="1:28" hidden="1" x14ac:dyDescent="0.2">
      <c r="A61" s="69" t="s">
        <v>54</v>
      </c>
      <c r="B61" s="114"/>
      <c r="C61" s="33"/>
      <c r="D61" s="17" t="e">
        <f t="shared" si="0"/>
        <v>#DIV/0!</v>
      </c>
      <c r="E61" s="33"/>
      <c r="F61" s="19">
        <f t="shared" si="1"/>
        <v>0</v>
      </c>
    </row>
    <row r="62" spans="1:28" hidden="1" x14ac:dyDescent="0.2">
      <c r="A62" s="69" t="s">
        <v>55</v>
      </c>
      <c r="B62" s="114"/>
      <c r="C62" s="33"/>
      <c r="D62" s="17" t="e">
        <f t="shared" si="0"/>
        <v>#DIV/0!</v>
      </c>
      <c r="E62" s="33"/>
      <c r="F62" s="19">
        <f t="shared" si="1"/>
        <v>0</v>
      </c>
    </row>
    <row r="63" spans="1:28" hidden="1" x14ac:dyDescent="0.2">
      <c r="A63" s="69" t="s">
        <v>56</v>
      </c>
      <c r="B63" s="114">
        <v>19.8</v>
      </c>
      <c r="C63" s="33"/>
      <c r="D63" s="17">
        <f t="shared" si="0"/>
        <v>0</v>
      </c>
      <c r="E63" s="33"/>
      <c r="F63" s="19">
        <f t="shared" si="1"/>
        <v>0</v>
      </c>
    </row>
    <row r="64" spans="1:28" hidden="1" x14ac:dyDescent="0.2">
      <c r="A64" s="69" t="s">
        <v>57</v>
      </c>
      <c r="B64" s="114">
        <v>723</v>
      </c>
      <c r="C64" s="33"/>
      <c r="D64" s="17">
        <f t="shared" si="0"/>
        <v>0</v>
      </c>
      <c r="E64" s="33"/>
      <c r="F64" s="19">
        <f t="shared" si="1"/>
        <v>0</v>
      </c>
    </row>
    <row r="65" spans="1:6" hidden="1" x14ac:dyDescent="0.2">
      <c r="A65" s="69" t="s">
        <v>58</v>
      </c>
      <c r="B65" s="114">
        <v>268.10000000000002</v>
      </c>
      <c r="C65" s="33"/>
      <c r="D65" s="17">
        <f t="shared" si="0"/>
        <v>0</v>
      </c>
      <c r="E65" s="33"/>
      <c r="F65" s="19">
        <f t="shared" si="1"/>
        <v>0</v>
      </c>
    </row>
    <row r="66" spans="1:6" hidden="1" x14ac:dyDescent="0.2">
      <c r="A66" s="69" t="s">
        <v>59</v>
      </c>
      <c r="B66" s="114">
        <v>581.5</v>
      </c>
      <c r="C66" s="33"/>
      <c r="D66" s="17">
        <f t="shared" si="0"/>
        <v>0</v>
      </c>
      <c r="E66" s="33"/>
      <c r="F66" s="19">
        <f t="shared" si="1"/>
        <v>0</v>
      </c>
    </row>
    <row r="67" spans="1:6" hidden="1" x14ac:dyDescent="0.2">
      <c r="A67" s="69" t="s">
        <v>60</v>
      </c>
      <c r="B67" s="114">
        <v>1156.3</v>
      </c>
      <c r="C67" s="33"/>
      <c r="D67" s="17">
        <f t="shared" si="0"/>
        <v>0</v>
      </c>
      <c r="E67" s="33"/>
      <c r="F67" s="19">
        <f t="shared" si="1"/>
        <v>0</v>
      </c>
    </row>
    <row r="68" spans="1:6" s="23" customFormat="1" ht="15" hidden="1" x14ac:dyDescent="0.25">
      <c r="A68" s="69" t="s">
        <v>61</v>
      </c>
      <c r="B68" s="18">
        <v>223.553</v>
      </c>
      <c r="C68" s="30"/>
      <c r="D68" s="17">
        <f t="shared" si="0"/>
        <v>0</v>
      </c>
      <c r="E68" s="33"/>
      <c r="F68" s="19">
        <f t="shared" si="1"/>
        <v>0</v>
      </c>
    </row>
    <row r="69" spans="1:6" s="23" customFormat="1" ht="15" hidden="1" x14ac:dyDescent="0.25">
      <c r="A69" s="68" t="s">
        <v>62</v>
      </c>
      <c r="B69" s="115">
        <v>96.992000000000004</v>
      </c>
      <c r="C69" s="30">
        <f>SUM(C70:C75)-C73-C74</f>
        <v>0</v>
      </c>
      <c r="D69" s="17">
        <f t="shared" si="0"/>
        <v>0</v>
      </c>
      <c r="E69" s="30"/>
      <c r="F69" s="19">
        <f t="shared" si="1"/>
        <v>0</v>
      </c>
    </row>
    <row r="70" spans="1:6" hidden="1" x14ac:dyDescent="0.2">
      <c r="A70" s="69" t="s">
        <v>63</v>
      </c>
      <c r="B70" s="114">
        <v>25.292000000000002</v>
      </c>
      <c r="C70" s="33"/>
      <c r="D70" s="17">
        <f t="shared" ref="D70:D103" si="2">C70/B70*100</f>
        <v>0</v>
      </c>
      <c r="E70" s="33"/>
      <c r="F70" s="19">
        <f t="shared" si="1"/>
        <v>0</v>
      </c>
    </row>
    <row r="71" spans="1:6" hidden="1" x14ac:dyDescent="0.2">
      <c r="A71" s="69" t="s">
        <v>64</v>
      </c>
      <c r="B71" s="114"/>
      <c r="C71" s="33"/>
      <c r="D71" s="17" t="e">
        <f t="shared" si="2"/>
        <v>#DIV/0!</v>
      </c>
      <c r="E71" s="33"/>
      <c r="F71" s="19">
        <f t="shared" ref="F71:F102" si="3">C71-E71</f>
        <v>0</v>
      </c>
    </row>
    <row r="72" spans="1:6" hidden="1" x14ac:dyDescent="0.2">
      <c r="A72" s="69" t="s">
        <v>65</v>
      </c>
      <c r="B72" s="114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69" t="s">
        <v>66</v>
      </c>
      <c r="B73" s="114"/>
      <c r="C73" s="33"/>
      <c r="D73" s="17" t="e">
        <f t="shared" si="2"/>
        <v>#DIV/0!</v>
      </c>
      <c r="E73" s="33"/>
      <c r="F73" s="19">
        <f t="shared" si="3"/>
        <v>0</v>
      </c>
    </row>
    <row r="74" spans="1:6" hidden="1" x14ac:dyDescent="0.2">
      <c r="A74" s="69" t="s">
        <v>67</v>
      </c>
      <c r="B74" s="114"/>
      <c r="C74" s="33"/>
      <c r="D74" s="17" t="e">
        <f t="shared" si="2"/>
        <v>#DIV/0!</v>
      </c>
      <c r="E74" s="33"/>
      <c r="F74" s="19">
        <f t="shared" si="3"/>
        <v>0</v>
      </c>
    </row>
    <row r="75" spans="1:6" s="23" customFormat="1" ht="15" hidden="1" x14ac:dyDescent="0.25">
      <c r="A75" s="69" t="s">
        <v>68</v>
      </c>
      <c r="B75" s="18">
        <v>71.7</v>
      </c>
      <c r="C75" s="30"/>
      <c r="D75" s="17">
        <f t="shared" si="2"/>
        <v>0</v>
      </c>
      <c r="E75" s="30"/>
      <c r="F75" s="19">
        <f t="shared" si="3"/>
        <v>0</v>
      </c>
    </row>
    <row r="76" spans="1:6" s="23" customFormat="1" ht="15" hidden="1" x14ac:dyDescent="0.25">
      <c r="A76" s="68" t="s">
        <v>69</v>
      </c>
      <c r="B76" s="115">
        <v>776.6099999999999</v>
      </c>
      <c r="C76" s="30">
        <f>SUM(C77:C92)-C83-C84-C86-C92</f>
        <v>0</v>
      </c>
      <c r="D76" s="17">
        <f t="shared" si="2"/>
        <v>0</v>
      </c>
      <c r="E76" s="30"/>
      <c r="F76" s="19">
        <f t="shared" si="3"/>
        <v>0</v>
      </c>
    </row>
    <row r="77" spans="1:6" hidden="1" x14ac:dyDescent="0.2">
      <c r="A77" s="69" t="s">
        <v>70</v>
      </c>
      <c r="B77" s="114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69" t="s">
        <v>71</v>
      </c>
      <c r="B78" s="114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69" t="s">
        <v>72</v>
      </c>
      <c r="B79" s="114"/>
      <c r="C79" s="33"/>
      <c r="D79" s="17" t="e">
        <f t="shared" si="2"/>
        <v>#DIV/0!</v>
      </c>
      <c r="E79" s="33"/>
      <c r="F79" s="19">
        <f t="shared" si="3"/>
        <v>0</v>
      </c>
    </row>
    <row r="80" spans="1:6" hidden="1" x14ac:dyDescent="0.2">
      <c r="A80" s="69" t="s">
        <v>73</v>
      </c>
      <c r="B80" s="114">
        <v>0.3</v>
      </c>
      <c r="C80" s="33"/>
      <c r="D80" s="17">
        <f t="shared" si="2"/>
        <v>0</v>
      </c>
      <c r="E80" s="33"/>
      <c r="F80" s="19">
        <f t="shared" si="3"/>
        <v>0</v>
      </c>
    </row>
    <row r="81" spans="1:6" hidden="1" x14ac:dyDescent="0.2">
      <c r="A81" s="69" t="s">
        <v>74</v>
      </c>
      <c r="B81" s="114">
        <v>700</v>
      </c>
      <c r="C81" s="33"/>
      <c r="D81" s="17">
        <f t="shared" si="2"/>
        <v>0</v>
      </c>
      <c r="E81" s="33"/>
      <c r="F81" s="19">
        <f t="shared" si="3"/>
        <v>0</v>
      </c>
    </row>
    <row r="82" spans="1:6" hidden="1" x14ac:dyDescent="0.2">
      <c r="A82" s="69" t="s">
        <v>75</v>
      </c>
      <c r="B82" s="114">
        <v>1</v>
      </c>
      <c r="C82" s="33"/>
      <c r="D82" s="17">
        <f t="shared" si="2"/>
        <v>0</v>
      </c>
      <c r="E82" s="33"/>
      <c r="F82" s="19">
        <f t="shared" si="3"/>
        <v>0</v>
      </c>
    </row>
    <row r="83" spans="1:6" hidden="1" x14ac:dyDescent="0.2">
      <c r="A83" s="69" t="s">
        <v>76</v>
      </c>
      <c r="B83" s="114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69" t="s">
        <v>77</v>
      </c>
      <c r="B84" s="114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69" t="s">
        <v>78</v>
      </c>
      <c r="B85" s="114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69" t="s">
        <v>79</v>
      </c>
      <c r="B86" s="114"/>
      <c r="C86" s="33"/>
      <c r="D86" s="17" t="e">
        <f t="shared" si="2"/>
        <v>#DIV/0!</v>
      </c>
      <c r="E86" s="33"/>
      <c r="F86" s="19">
        <f t="shared" si="3"/>
        <v>0</v>
      </c>
    </row>
    <row r="87" spans="1:6" hidden="1" x14ac:dyDescent="0.2">
      <c r="A87" s="69" t="s">
        <v>80</v>
      </c>
      <c r="B87" s="114">
        <v>0.31</v>
      </c>
      <c r="C87" s="33"/>
      <c r="D87" s="17">
        <f t="shared" si="2"/>
        <v>0</v>
      </c>
      <c r="E87" s="33"/>
      <c r="F87" s="19">
        <f t="shared" si="3"/>
        <v>0</v>
      </c>
    </row>
    <row r="88" spans="1:6" hidden="1" x14ac:dyDescent="0.2">
      <c r="A88" s="69" t="s">
        <v>81</v>
      </c>
      <c r="B88" s="114">
        <v>15</v>
      </c>
      <c r="C88" s="33"/>
      <c r="D88" s="17">
        <f t="shared" si="2"/>
        <v>0</v>
      </c>
      <c r="E88" s="33"/>
      <c r="F88" s="19">
        <f t="shared" si="3"/>
        <v>0</v>
      </c>
    </row>
    <row r="89" spans="1:6" hidden="1" x14ac:dyDescent="0.2">
      <c r="A89" s="71" t="s">
        <v>82</v>
      </c>
      <c r="B89" s="117">
        <v>60</v>
      </c>
      <c r="C89" s="43"/>
      <c r="D89" s="25">
        <f t="shared" si="2"/>
        <v>0</v>
      </c>
      <c r="E89" s="43"/>
      <c r="F89" s="26">
        <f t="shared" si="3"/>
        <v>0</v>
      </c>
    </row>
    <row r="90" spans="1:6" hidden="1" x14ac:dyDescent="0.2">
      <c r="A90" s="52" t="s">
        <v>83</v>
      </c>
      <c r="B90" s="97"/>
      <c r="C90" s="63"/>
      <c r="D90" s="64" t="e">
        <f t="shared" si="2"/>
        <v>#DIV/0!</v>
      </c>
      <c r="E90" s="63"/>
      <c r="F90" s="65">
        <f t="shared" si="3"/>
        <v>0</v>
      </c>
    </row>
    <row r="91" spans="1:6" hidden="1" x14ac:dyDescent="0.2">
      <c r="A91" s="49" t="s">
        <v>84</v>
      </c>
      <c r="B91" s="88"/>
      <c r="C91" s="33"/>
      <c r="D91" s="17" t="e">
        <f t="shared" si="2"/>
        <v>#DIV/0!</v>
      </c>
      <c r="E91" s="33"/>
      <c r="F91" s="19">
        <f t="shared" si="3"/>
        <v>0</v>
      </c>
    </row>
    <row r="92" spans="1:6" s="23" customFormat="1" ht="15" hidden="1" x14ac:dyDescent="0.25">
      <c r="A92" s="49" t="s">
        <v>85</v>
      </c>
      <c r="B92" s="13"/>
      <c r="C92" s="30"/>
      <c r="D92" s="17" t="e">
        <f t="shared" si="2"/>
        <v>#DIV/0!</v>
      </c>
      <c r="E92" s="30"/>
      <c r="F92" s="19">
        <f t="shared" si="3"/>
        <v>0</v>
      </c>
    </row>
    <row r="93" spans="1:6" s="23" customFormat="1" ht="15" hidden="1" x14ac:dyDescent="0.25">
      <c r="A93" s="47" t="s">
        <v>86</v>
      </c>
      <c r="B93" s="89">
        <v>0</v>
      </c>
      <c r="C93" s="30">
        <f>SUM(C94:C103)-C99</f>
        <v>0</v>
      </c>
      <c r="D93" s="17" t="e">
        <f t="shared" si="2"/>
        <v>#DIV/0!</v>
      </c>
      <c r="E93" s="35"/>
      <c r="F93" s="19">
        <f t="shared" si="3"/>
        <v>0</v>
      </c>
    </row>
    <row r="94" spans="1:6" hidden="1" x14ac:dyDescent="0.2">
      <c r="A94" s="49" t="s">
        <v>87</v>
      </c>
      <c r="B94" s="88"/>
      <c r="C94" s="33"/>
      <c r="D94" s="17" t="e">
        <f t="shared" si="2"/>
        <v>#DIV/0!</v>
      </c>
      <c r="E94" s="33"/>
      <c r="F94" s="19">
        <f t="shared" si="3"/>
        <v>0</v>
      </c>
    </row>
    <row r="95" spans="1:6" hidden="1" x14ac:dyDescent="0.2">
      <c r="A95" s="49" t="s">
        <v>88</v>
      </c>
      <c r="B95" s="88"/>
      <c r="C95" s="33"/>
      <c r="D95" s="17" t="e">
        <f t="shared" si="2"/>
        <v>#DIV/0!</v>
      </c>
      <c r="E95" s="62"/>
      <c r="F95" s="19">
        <f t="shared" si="3"/>
        <v>0</v>
      </c>
    </row>
    <row r="96" spans="1:6" hidden="1" x14ac:dyDescent="0.2">
      <c r="A96" s="49" t="s">
        <v>89</v>
      </c>
      <c r="B96" s="88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49" t="s">
        <v>90</v>
      </c>
      <c r="B97" s="88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49" t="s">
        <v>91</v>
      </c>
      <c r="B98" s="88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49" t="s">
        <v>92</v>
      </c>
      <c r="B99" s="88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49" t="s">
        <v>93</v>
      </c>
      <c r="B100" s="88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49" t="s">
        <v>94</v>
      </c>
      <c r="B101" s="88"/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49" t="s">
        <v>95</v>
      </c>
      <c r="B102" s="88"/>
      <c r="C102" s="33"/>
      <c r="D102" s="17" t="e">
        <f t="shared" si="2"/>
        <v>#DIV/0!</v>
      </c>
      <c r="E102" s="33"/>
      <c r="F102" s="19">
        <f t="shared" si="3"/>
        <v>0</v>
      </c>
    </row>
    <row r="103" spans="1:6" hidden="1" x14ac:dyDescent="0.2">
      <c r="A103" s="93" t="s">
        <v>96</v>
      </c>
      <c r="B103" s="91"/>
      <c r="C103" s="91"/>
      <c r="D103" s="92" t="e">
        <f t="shared" si="2"/>
        <v>#DIV/0!</v>
      </c>
      <c r="E103" s="92"/>
      <c r="F103" s="94"/>
    </row>
    <row r="104" spans="1:6" s="20" customFormat="1" hidden="1" x14ac:dyDescent="0.2">
      <c r="B104" s="95"/>
      <c r="C104" s="95"/>
      <c r="D104" s="95"/>
      <c r="E104" s="96"/>
      <c r="F104" s="95"/>
    </row>
    <row r="105" spans="1:6" s="20" customFormat="1" hidden="1" x14ac:dyDescent="0.2">
      <c r="E105" s="21"/>
    </row>
    <row r="106" spans="1:6" s="20" customFormat="1" hidden="1" x14ac:dyDescent="0.2">
      <c r="E106" s="21"/>
    </row>
    <row r="107" spans="1:6" s="20" customFormat="1" hidden="1" x14ac:dyDescent="0.2">
      <c r="E107" s="21"/>
    </row>
    <row r="108" spans="1:6" s="20" customFormat="1" hidden="1" x14ac:dyDescent="0.2">
      <c r="E108" s="21"/>
    </row>
    <row r="109" spans="1:6" s="20" customFormat="1" hidden="1" x14ac:dyDescent="0.2">
      <c r="E109" s="21"/>
    </row>
    <row r="110" spans="1:6" s="20" customFormat="1" hidden="1" x14ac:dyDescent="0.2">
      <c r="E110" s="21"/>
    </row>
    <row r="111" spans="1:6" s="20" customFormat="1" hidden="1" x14ac:dyDescent="0.2">
      <c r="E111" s="21"/>
    </row>
    <row r="112" spans="1:6" s="20" customFormat="1" hidden="1" x14ac:dyDescent="0.2">
      <c r="E112" s="21"/>
    </row>
    <row r="113" spans="5:5" s="20" customFormat="1" hidden="1" x14ac:dyDescent="0.2">
      <c r="E113" s="21"/>
    </row>
    <row r="114" spans="5:5" s="20" customFormat="1" hidden="1" x14ac:dyDescent="0.2">
      <c r="E114" s="21"/>
    </row>
    <row r="115" spans="5:5" s="20" customFormat="1" hidden="1" x14ac:dyDescent="0.2">
      <c r="E115" s="21"/>
    </row>
    <row r="116" spans="5:5" s="20" customFormat="1" hidden="1" x14ac:dyDescent="0.2">
      <c r="E116" s="21"/>
    </row>
    <row r="117" spans="5:5" s="20" customFormat="1" hidden="1" x14ac:dyDescent="0.2">
      <c r="E117" s="21"/>
    </row>
    <row r="118" spans="5:5" s="20" customFormat="1" hidden="1" x14ac:dyDescent="0.2">
      <c r="E118" s="21"/>
    </row>
    <row r="119" spans="5:5" s="20" customFormat="1" hidden="1" x14ac:dyDescent="0.2">
      <c r="E119" s="21"/>
    </row>
    <row r="120" spans="5:5" s="20" customFormat="1" hidden="1" x14ac:dyDescent="0.2">
      <c r="E120" s="21"/>
    </row>
    <row r="121" spans="5:5" s="20" customFormat="1" hidden="1" x14ac:dyDescent="0.2">
      <c r="E121" s="21"/>
    </row>
    <row r="122" spans="5:5" s="20" customFormat="1" hidden="1" x14ac:dyDescent="0.2">
      <c r="E122" s="21"/>
    </row>
    <row r="123" spans="5:5" s="20" customFormat="1" hidden="1" x14ac:dyDescent="0.2">
      <c r="E123" s="21"/>
    </row>
    <row r="124" spans="5:5" s="20" customFormat="1" hidden="1" x14ac:dyDescent="0.2">
      <c r="E124" s="21"/>
    </row>
    <row r="125" spans="5:5" s="20" customFormat="1" hidden="1" x14ac:dyDescent="0.2">
      <c r="E125" s="21"/>
    </row>
    <row r="126" spans="5:5" s="20" customFormat="1" hidden="1" x14ac:dyDescent="0.2">
      <c r="E126" s="21"/>
    </row>
    <row r="127" spans="5:5" s="20" customFormat="1" hidden="1" x14ac:dyDescent="0.2">
      <c r="E127" s="21"/>
    </row>
    <row r="128" spans="5:5" s="20" customFormat="1" hidden="1" x14ac:dyDescent="0.2">
      <c r="E128" s="21"/>
    </row>
    <row r="129" spans="5:5" s="20" customFormat="1" hidden="1" x14ac:dyDescent="0.2">
      <c r="E129" s="21"/>
    </row>
    <row r="130" spans="5:5" s="20" customFormat="1" hidden="1" x14ac:dyDescent="0.2">
      <c r="E130" s="21"/>
    </row>
    <row r="131" spans="5:5" s="20" customFormat="1" hidden="1" x14ac:dyDescent="0.2">
      <c r="E131" s="21"/>
    </row>
    <row r="132" spans="5:5" s="20" customFormat="1" hidden="1" x14ac:dyDescent="0.2">
      <c r="E132" s="21"/>
    </row>
    <row r="133" spans="5:5" s="20" customFormat="1" hidden="1" x14ac:dyDescent="0.2">
      <c r="E133" s="21"/>
    </row>
    <row r="134" spans="5:5" s="20" customFormat="1" hidden="1" x14ac:dyDescent="0.2">
      <c r="E134" s="21"/>
    </row>
    <row r="135" spans="5:5" s="20" customFormat="1" hidden="1" x14ac:dyDescent="0.2">
      <c r="E135" s="21"/>
    </row>
    <row r="136" spans="5:5" s="20" customFormat="1" hidden="1" x14ac:dyDescent="0.2">
      <c r="E136" s="21"/>
    </row>
    <row r="137" spans="5:5" s="20" customFormat="1" hidden="1" x14ac:dyDescent="0.2">
      <c r="E137" s="21"/>
    </row>
    <row r="138" spans="5:5" s="20" customFormat="1" hidden="1" x14ac:dyDescent="0.2">
      <c r="E138" s="21"/>
    </row>
    <row r="139" spans="5:5" s="20" customFormat="1" hidden="1" x14ac:dyDescent="0.2">
      <c r="E139" s="21"/>
    </row>
    <row r="140" spans="5:5" s="20" customFormat="1" hidden="1" x14ac:dyDescent="0.2">
      <c r="E140" s="21"/>
    </row>
    <row r="141" spans="5:5" s="20" customFormat="1" hidden="1" x14ac:dyDescent="0.2">
      <c r="E141" s="21"/>
    </row>
    <row r="142" spans="5:5" s="20" customFormat="1" hidden="1" x14ac:dyDescent="0.2">
      <c r="E142" s="21"/>
    </row>
    <row r="143" spans="5:5" s="20" customFormat="1" hidden="1" x14ac:dyDescent="0.2">
      <c r="E143" s="21"/>
    </row>
    <row r="144" spans="5:5" s="20" customFormat="1" hidden="1" x14ac:dyDescent="0.2">
      <c r="E144" s="21"/>
    </row>
    <row r="145" spans="5:5" s="20" customFormat="1" hidden="1" x14ac:dyDescent="0.2">
      <c r="E145" s="21"/>
    </row>
    <row r="146" spans="5:5" s="20" customFormat="1" hidden="1" x14ac:dyDescent="0.2">
      <c r="E146" s="21"/>
    </row>
    <row r="147" spans="5:5" s="20" customFormat="1" hidden="1" x14ac:dyDescent="0.2">
      <c r="E147" s="21"/>
    </row>
    <row r="148" spans="5:5" s="20" customFormat="1" hidden="1" x14ac:dyDescent="0.2">
      <c r="E148" s="21"/>
    </row>
    <row r="149" spans="5:5" s="20" customFormat="1" hidden="1" x14ac:dyDescent="0.2">
      <c r="E149" s="21"/>
    </row>
    <row r="150" spans="5:5" s="20" customFormat="1" hidden="1" x14ac:dyDescent="0.2">
      <c r="E150" s="21"/>
    </row>
    <row r="151" spans="5:5" s="20" customFormat="1" hidden="1" x14ac:dyDescent="0.2">
      <c r="E151" s="21"/>
    </row>
    <row r="152" spans="5:5" s="20" customFormat="1" hidden="1" x14ac:dyDescent="0.2">
      <c r="E152" s="21"/>
    </row>
    <row r="153" spans="5:5" s="20" customFormat="1" hidden="1" x14ac:dyDescent="0.2">
      <c r="E153" s="21"/>
    </row>
    <row r="154" spans="5:5" s="20" customFormat="1" hidden="1" x14ac:dyDescent="0.2">
      <c r="E154" s="21"/>
    </row>
    <row r="155" spans="5:5" s="20" customFormat="1" hidden="1" x14ac:dyDescent="0.2">
      <c r="E155" s="21"/>
    </row>
    <row r="156" spans="5:5" s="20" customFormat="1" hidden="1" x14ac:dyDescent="0.2">
      <c r="E156" s="21"/>
    </row>
    <row r="157" spans="5:5" s="20" customFormat="1" hidden="1" x14ac:dyDescent="0.2">
      <c r="E157" s="21"/>
    </row>
    <row r="158" spans="5:5" s="20" customFormat="1" hidden="1" x14ac:dyDescent="0.2">
      <c r="E158" s="21"/>
    </row>
    <row r="159" spans="5:5" s="20" customFormat="1" hidden="1" x14ac:dyDescent="0.2">
      <c r="E159" s="21"/>
    </row>
    <row r="160" spans="5:5" s="20" customFormat="1" hidden="1" x14ac:dyDescent="0.2">
      <c r="E160" s="21"/>
    </row>
    <row r="161" spans="5:5" s="20" customFormat="1" hidden="1" x14ac:dyDescent="0.2">
      <c r="E161" s="21"/>
    </row>
    <row r="162" spans="5:5" s="20" customFormat="1" hidden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A179" s="45"/>
    </row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>
      <c r="E244" s="21"/>
    </row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s="20" customFormat="1" x14ac:dyDescent="0.2"/>
    <row r="475" spans="1:1" x14ac:dyDescent="0.2">
      <c r="A475" s="60"/>
    </row>
    <row r="476" spans="1:1" x14ac:dyDescent="0.2">
      <c r="A476" s="60"/>
    </row>
    <row r="477" spans="1:1" x14ac:dyDescent="0.2">
      <c r="A477" s="60"/>
    </row>
    <row r="478" spans="1:1" x14ac:dyDescent="0.2">
      <c r="A478" s="60"/>
    </row>
  </sheetData>
  <mergeCells count="5">
    <mergeCell ref="A1:F1"/>
    <mergeCell ref="A4:A5"/>
    <mergeCell ref="B4:B5"/>
    <mergeCell ref="C4:F4"/>
    <mergeCell ref="A2:F2"/>
  </mergeCells>
  <conditionalFormatting sqref="D6:D37 D42:D103 D39">
    <cfRule type="cellIs" dxfId="3" priority="2" stopIfTrue="1" operator="greaterThan">
      <formula>60</formula>
    </cfRule>
  </conditionalFormatting>
  <conditionalFormatting sqref="H43">
    <cfRule type="cellIs" dxfId="2" priority="1" stopIfTrue="1" operator="greaterThan">
      <formula>60</formula>
    </cfRule>
  </conditionalFormatting>
  <printOptions horizontalCentered="1"/>
  <pageMargins left="0.59055118110236227" right="0" top="0.59055118110236227" bottom="0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6"/>
  <sheetViews>
    <sheetView showZero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17" sqref="A117"/>
    </sheetView>
  </sheetViews>
  <sheetFormatPr defaultRowHeight="14.25" x14ac:dyDescent="0.2"/>
  <cols>
    <col min="1" max="1" width="27.85546875" style="22" customWidth="1"/>
    <col min="2" max="2" width="14.140625" style="22" customWidth="1"/>
    <col min="3" max="3" width="9.42578125" style="22" customWidth="1"/>
    <col min="4" max="4" width="10.42578125" style="22" customWidth="1"/>
    <col min="5" max="5" width="9.5703125" style="22" customWidth="1"/>
    <col min="6" max="6" width="10.85546875" style="22" customWidth="1"/>
    <col min="7" max="7" width="13.42578125" style="22" customWidth="1"/>
    <col min="8" max="9" width="10" style="22" customWidth="1"/>
    <col min="10" max="10" width="9.140625" style="22"/>
    <col min="11" max="11" width="10.5703125" style="22" customWidth="1"/>
    <col min="12" max="256" width="9.140625" style="22"/>
    <col min="257" max="257" width="30.7109375" style="22" customWidth="1"/>
    <col min="258" max="258" width="14.140625" style="22" customWidth="1"/>
    <col min="259" max="259" width="9.42578125" style="22" customWidth="1"/>
    <col min="260" max="260" width="10.42578125" style="22" customWidth="1"/>
    <col min="261" max="261" width="9.5703125" style="22" customWidth="1"/>
    <col min="262" max="262" width="10.85546875" style="22" customWidth="1"/>
    <col min="263" max="263" width="13.42578125" style="22" customWidth="1"/>
    <col min="264" max="265" width="10" style="22" customWidth="1"/>
    <col min="266" max="266" width="9.140625" style="22"/>
    <col min="267" max="267" width="10.5703125" style="22" customWidth="1"/>
    <col min="268" max="512" width="9.140625" style="22"/>
    <col min="513" max="513" width="30.7109375" style="22" customWidth="1"/>
    <col min="514" max="514" width="14.140625" style="22" customWidth="1"/>
    <col min="515" max="515" width="9.42578125" style="22" customWidth="1"/>
    <col min="516" max="516" width="10.42578125" style="22" customWidth="1"/>
    <col min="517" max="517" width="9.5703125" style="22" customWidth="1"/>
    <col min="518" max="518" width="10.85546875" style="22" customWidth="1"/>
    <col min="519" max="519" width="13.42578125" style="22" customWidth="1"/>
    <col min="520" max="521" width="10" style="22" customWidth="1"/>
    <col min="522" max="522" width="9.140625" style="22"/>
    <col min="523" max="523" width="10.5703125" style="22" customWidth="1"/>
    <col min="524" max="768" width="9.140625" style="22"/>
    <col min="769" max="769" width="30.7109375" style="22" customWidth="1"/>
    <col min="770" max="770" width="14.140625" style="22" customWidth="1"/>
    <col min="771" max="771" width="9.42578125" style="22" customWidth="1"/>
    <col min="772" max="772" width="10.42578125" style="22" customWidth="1"/>
    <col min="773" max="773" width="9.5703125" style="22" customWidth="1"/>
    <col min="774" max="774" width="10.85546875" style="22" customWidth="1"/>
    <col min="775" max="775" width="13.42578125" style="22" customWidth="1"/>
    <col min="776" max="777" width="10" style="22" customWidth="1"/>
    <col min="778" max="778" width="9.140625" style="22"/>
    <col min="779" max="779" width="10.5703125" style="22" customWidth="1"/>
    <col min="780" max="1024" width="9.140625" style="22"/>
    <col min="1025" max="1025" width="30.7109375" style="22" customWidth="1"/>
    <col min="1026" max="1026" width="14.140625" style="22" customWidth="1"/>
    <col min="1027" max="1027" width="9.42578125" style="22" customWidth="1"/>
    <col min="1028" max="1028" width="10.42578125" style="22" customWidth="1"/>
    <col min="1029" max="1029" width="9.5703125" style="22" customWidth="1"/>
    <col min="1030" max="1030" width="10.85546875" style="22" customWidth="1"/>
    <col min="1031" max="1031" width="13.42578125" style="22" customWidth="1"/>
    <col min="1032" max="1033" width="10" style="22" customWidth="1"/>
    <col min="1034" max="1034" width="9.140625" style="22"/>
    <col min="1035" max="1035" width="10.5703125" style="22" customWidth="1"/>
    <col min="1036" max="1280" width="9.140625" style="22"/>
    <col min="1281" max="1281" width="30.7109375" style="22" customWidth="1"/>
    <col min="1282" max="1282" width="14.140625" style="22" customWidth="1"/>
    <col min="1283" max="1283" width="9.42578125" style="22" customWidth="1"/>
    <col min="1284" max="1284" width="10.42578125" style="22" customWidth="1"/>
    <col min="1285" max="1285" width="9.5703125" style="22" customWidth="1"/>
    <col min="1286" max="1286" width="10.85546875" style="22" customWidth="1"/>
    <col min="1287" max="1287" width="13.42578125" style="22" customWidth="1"/>
    <col min="1288" max="1289" width="10" style="22" customWidth="1"/>
    <col min="1290" max="1290" width="9.140625" style="22"/>
    <col min="1291" max="1291" width="10.5703125" style="22" customWidth="1"/>
    <col min="1292" max="1536" width="9.140625" style="22"/>
    <col min="1537" max="1537" width="30.7109375" style="22" customWidth="1"/>
    <col min="1538" max="1538" width="14.140625" style="22" customWidth="1"/>
    <col min="1539" max="1539" width="9.42578125" style="22" customWidth="1"/>
    <col min="1540" max="1540" width="10.42578125" style="22" customWidth="1"/>
    <col min="1541" max="1541" width="9.5703125" style="22" customWidth="1"/>
    <col min="1542" max="1542" width="10.85546875" style="22" customWidth="1"/>
    <col min="1543" max="1543" width="13.42578125" style="22" customWidth="1"/>
    <col min="1544" max="1545" width="10" style="22" customWidth="1"/>
    <col min="1546" max="1546" width="9.140625" style="22"/>
    <col min="1547" max="1547" width="10.5703125" style="22" customWidth="1"/>
    <col min="1548" max="1792" width="9.140625" style="22"/>
    <col min="1793" max="1793" width="30.7109375" style="22" customWidth="1"/>
    <col min="1794" max="1794" width="14.140625" style="22" customWidth="1"/>
    <col min="1795" max="1795" width="9.42578125" style="22" customWidth="1"/>
    <col min="1796" max="1796" width="10.42578125" style="22" customWidth="1"/>
    <col min="1797" max="1797" width="9.5703125" style="22" customWidth="1"/>
    <col min="1798" max="1798" width="10.85546875" style="22" customWidth="1"/>
    <col min="1799" max="1799" width="13.42578125" style="22" customWidth="1"/>
    <col min="1800" max="1801" width="10" style="22" customWidth="1"/>
    <col min="1802" max="1802" width="9.140625" style="22"/>
    <col min="1803" max="1803" width="10.5703125" style="22" customWidth="1"/>
    <col min="1804" max="2048" width="9.140625" style="22"/>
    <col min="2049" max="2049" width="30.7109375" style="22" customWidth="1"/>
    <col min="2050" max="2050" width="14.140625" style="22" customWidth="1"/>
    <col min="2051" max="2051" width="9.42578125" style="22" customWidth="1"/>
    <col min="2052" max="2052" width="10.42578125" style="22" customWidth="1"/>
    <col min="2053" max="2053" width="9.5703125" style="22" customWidth="1"/>
    <col min="2054" max="2054" width="10.85546875" style="22" customWidth="1"/>
    <col min="2055" max="2055" width="13.42578125" style="22" customWidth="1"/>
    <col min="2056" max="2057" width="10" style="22" customWidth="1"/>
    <col min="2058" max="2058" width="9.140625" style="22"/>
    <col min="2059" max="2059" width="10.5703125" style="22" customWidth="1"/>
    <col min="2060" max="2304" width="9.140625" style="22"/>
    <col min="2305" max="2305" width="30.7109375" style="22" customWidth="1"/>
    <col min="2306" max="2306" width="14.140625" style="22" customWidth="1"/>
    <col min="2307" max="2307" width="9.42578125" style="22" customWidth="1"/>
    <col min="2308" max="2308" width="10.42578125" style="22" customWidth="1"/>
    <col min="2309" max="2309" width="9.5703125" style="22" customWidth="1"/>
    <col min="2310" max="2310" width="10.85546875" style="22" customWidth="1"/>
    <col min="2311" max="2311" width="13.42578125" style="22" customWidth="1"/>
    <col min="2312" max="2313" width="10" style="22" customWidth="1"/>
    <col min="2314" max="2314" width="9.140625" style="22"/>
    <col min="2315" max="2315" width="10.5703125" style="22" customWidth="1"/>
    <col min="2316" max="2560" width="9.140625" style="22"/>
    <col min="2561" max="2561" width="30.7109375" style="22" customWidth="1"/>
    <col min="2562" max="2562" width="14.140625" style="22" customWidth="1"/>
    <col min="2563" max="2563" width="9.42578125" style="22" customWidth="1"/>
    <col min="2564" max="2564" width="10.42578125" style="22" customWidth="1"/>
    <col min="2565" max="2565" width="9.5703125" style="22" customWidth="1"/>
    <col min="2566" max="2566" width="10.85546875" style="22" customWidth="1"/>
    <col min="2567" max="2567" width="13.42578125" style="22" customWidth="1"/>
    <col min="2568" max="2569" width="10" style="22" customWidth="1"/>
    <col min="2570" max="2570" width="9.140625" style="22"/>
    <col min="2571" max="2571" width="10.5703125" style="22" customWidth="1"/>
    <col min="2572" max="2816" width="9.140625" style="22"/>
    <col min="2817" max="2817" width="30.7109375" style="22" customWidth="1"/>
    <col min="2818" max="2818" width="14.140625" style="22" customWidth="1"/>
    <col min="2819" max="2819" width="9.42578125" style="22" customWidth="1"/>
    <col min="2820" max="2820" width="10.42578125" style="22" customWidth="1"/>
    <col min="2821" max="2821" width="9.5703125" style="22" customWidth="1"/>
    <col min="2822" max="2822" width="10.85546875" style="22" customWidth="1"/>
    <col min="2823" max="2823" width="13.42578125" style="22" customWidth="1"/>
    <col min="2824" max="2825" width="10" style="22" customWidth="1"/>
    <col min="2826" max="2826" width="9.140625" style="22"/>
    <col min="2827" max="2827" width="10.5703125" style="22" customWidth="1"/>
    <col min="2828" max="3072" width="9.140625" style="22"/>
    <col min="3073" max="3073" width="30.7109375" style="22" customWidth="1"/>
    <col min="3074" max="3074" width="14.140625" style="22" customWidth="1"/>
    <col min="3075" max="3075" width="9.42578125" style="22" customWidth="1"/>
    <col min="3076" max="3076" width="10.42578125" style="22" customWidth="1"/>
    <col min="3077" max="3077" width="9.5703125" style="22" customWidth="1"/>
    <col min="3078" max="3078" width="10.85546875" style="22" customWidth="1"/>
    <col min="3079" max="3079" width="13.42578125" style="22" customWidth="1"/>
    <col min="3080" max="3081" width="10" style="22" customWidth="1"/>
    <col min="3082" max="3082" width="9.140625" style="22"/>
    <col min="3083" max="3083" width="10.5703125" style="22" customWidth="1"/>
    <col min="3084" max="3328" width="9.140625" style="22"/>
    <col min="3329" max="3329" width="30.7109375" style="22" customWidth="1"/>
    <col min="3330" max="3330" width="14.140625" style="22" customWidth="1"/>
    <col min="3331" max="3331" width="9.42578125" style="22" customWidth="1"/>
    <col min="3332" max="3332" width="10.42578125" style="22" customWidth="1"/>
    <col min="3333" max="3333" width="9.5703125" style="22" customWidth="1"/>
    <col min="3334" max="3334" width="10.85546875" style="22" customWidth="1"/>
    <col min="3335" max="3335" width="13.42578125" style="22" customWidth="1"/>
    <col min="3336" max="3337" width="10" style="22" customWidth="1"/>
    <col min="3338" max="3338" width="9.140625" style="22"/>
    <col min="3339" max="3339" width="10.5703125" style="22" customWidth="1"/>
    <col min="3340" max="3584" width="9.140625" style="22"/>
    <col min="3585" max="3585" width="30.7109375" style="22" customWidth="1"/>
    <col min="3586" max="3586" width="14.140625" style="22" customWidth="1"/>
    <col min="3587" max="3587" width="9.42578125" style="22" customWidth="1"/>
    <col min="3588" max="3588" width="10.42578125" style="22" customWidth="1"/>
    <col min="3589" max="3589" width="9.5703125" style="22" customWidth="1"/>
    <col min="3590" max="3590" width="10.85546875" style="22" customWidth="1"/>
    <col min="3591" max="3591" width="13.42578125" style="22" customWidth="1"/>
    <col min="3592" max="3593" width="10" style="22" customWidth="1"/>
    <col min="3594" max="3594" width="9.140625" style="22"/>
    <col min="3595" max="3595" width="10.5703125" style="22" customWidth="1"/>
    <col min="3596" max="3840" width="9.140625" style="22"/>
    <col min="3841" max="3841" width="30.7109375" style="22" customWidth="1"/>
    <col min="3842" max="3842" width="14.140625" style="22" customWidth="1"/>
    <col min="3843" max="3843" width="9.42578125" style="22" customWidth="1"/>
    <col min="3844" max="3844" width="10.42578125" style="22" customWidth="1"/>
    <col min="3845" max="3845" width="9.5703125" style="22" customWidth="1"/>
    <col min="3846" max="3846" width="10.85546875" style="22" customWidth="1"/>
    <col min="3847" max="3847" width="13.42578125" style="22" customWidth="1"/>
    <col min="3848" max="3849" width="10" style="22" customWidth="1"/>
    <col min="3850" max="3850" width="9.140625" style="22"/>
    <col min="3851" max="3851" width="10.5703125" style="22" customWidth="1"/>
    <col min="3852" max="4096" width="9.140625" style="22"/>
    <col min="4097" max="4097" width="30.7109375" style="22" customWidth="1"/>
    <col min="4098" max="4098" width="14.140625" style="22" customWidth="1"/>
    <col min="4099" max="4099" width="9.42578125" style="22" customWidth="1"/>
    <col min="4100" max="4100" width="10.42578125" style="22" customWidth="1"/>
    <col min="4101" max="4101" width="9.5703125" style="22" customWidth="1"/>
    <col min="4102" max="4102" width="10.85546875" style="22" customWidth="1"/>
    <col min="4103" max="4103" width="13.42578125" style="22" customWidth="1"/>
    <col min="4104" max="4105" width="10" style="22" customWidth="1"/>
    <col min="4106" max="4106" width="9.140625" style="22"/>
    <col min="4107" max="4107" width="10.5703125" style="22" customWidth="1"/>
    <col min="4108" max="4352" width="9.140625" style="22"/>
    <col min="4353" max="4353" width="30.7109375" style="22" customWidth="1"/>
    <col min="4354" max="4354" width="14.140625" style="22" customWidth="1"/>
    <col min="4355" max="4355" width="9.42578125" style="22" customWidth="1"/>
    <col min="4356" max="4356" width="10.42578125" style="22" customWidth="1"/>
    <col min="4357" max="4357" width="9.5703125" style="22" customWidth="1"/>
    <col min="4358" max="4358" width="10.85546875" style="22" customWidth="1"/>
    <col min="4359" max="4359" width="13.42578125" style="22" customWidth="1"/>
    <col min="4360" max="4361" width="10" style="22" customWidth="1"/>
    <col min="4362" max="4362" width="9.140625" style="22"/>
    <col min="4363" max="4363" width="10.5703125" style="22" customWidth="1"/>
    <col min="4364" max="4608" width="9.140625" style="22"/>
    <col min="4609" max="4609" width="30.7109375" style="22" customWidth="1"/>
    <col min="4610" max="4610" width="14.140625" style="22" customWidth="1"/>
    <col min="4611" max="4611" width="9.42578125" style="22" customWidth="1"/>
    <col min="4612" max="4612" width="10.42578125" style="22" customWidth="1"/>
    <col min="4613" max="4613" width="9.5703125" style="22" customWidth="1"/>
    <col min="4614" max="4614" width="10.85546875" style="22" customWidth="1"/>
    <col min="4615" max="4615" width="13.42578125" style="22" customWidth="1"/>
    <col min="4616" max="4617" width="10" style="22" customWidth="1"/>
    <col min="4618" max="4618" width="9.140625" style="22"/>
    <col min="4619" max="4619" width="10.5703125" style="22" customWidth="1"/>
    <col min="4620" max="4864" width="9.140625" style="22"/>
    <col min="4865" max="4865" width="30.7109375" style="22" customWidth="1"/>
    <col min="4866" max="4866" width="14.140625" style="22" customWidth="1"/>
    <col min="4867" max="4867" width="9.42578125" style="22" customWidth="1"/>
    <col min="4868" max="4868" width="10.42578125" style="22" customWidth="1"/>
    <col min="4869" max="4869" width="9.5703125" style="22" customWidth="1"/>
    <col min="4870" max="4870" width="10.85546875" style="22" customWidth="1"/>
    <col min="4871" max="4871" width="13.42578125" style="22" customWidth="1"/>
    <col min="4872" max="4873" width="10" style="22" customWidth="1"/>
    <col min="4874" max="4874" width="9.140625" style="22"/>
    <col min="4875" max="4875" width="10.5703125" style="22" customWidth="1"/>
    <col min="4876" max="5120" width="9.140625" style="22"/>
    <col min="5121" max="5121" width="30.7109375" style="22" customWidth="1"/>
    <col min="5122" max="5122" width="14.140625" style="22" customWidth="1"/>
    <col min="5123" max="5123" width="9.42578125" style="22" customWidth="1"/>
    <col min="5124" max="5124" width="10.42578125" style="22" customWidth="1"/>
    <col min="5125" max="5125" width="9.5703125" style="22" customWidth="1"/>
    <col min="5126" max="5126" width="10.85546875" style="22" customWidth="1"/>
    <col min="5127" max="5127" width="13.42578125" style="22" customWidth="1"/>
    <col min="5128" max="5129" width="10" style="22" customWidth="1"/>
    <col min="5130" max="5130" width="9.140625" style="22"/>
    <col min="5131" max="5131" width="10.5703125" style="22" customWidth="1"/>
    <col min="5132" max="5376" width="9.140625" style="22"/>
    <col min="5377" max="5377" width="30.7109375" style="22" customWidth="1"/>
    <col min="5378" max="5378" width="14.140625" style="22" customWidth="1"/>
    <col min="5379" max="5379" width="9.42578125" style="22" customWidth="1"/>
    <col min="5380" max="5380" width="10.42578125" style="22" customWidth="1"/>
    <col min="5381" max="5381" width="9.5703125" style="22" customWidth="1"/>
    <col min="5382" max="5382" width="10.85546875" style="22" customWidth="1"/>
    <col min="5383" max="5383" width="13.42578125" style="22" customWidth="1"/>
    <col min="5384" max="5385" width="10" style="22" customWidth="1"/>
    <col min="5386" max="5386" width="9.140625" style="22"/>
    <col min="5387" max="5387" width="10.5703125" style="22" customWidth="1"/>
    <col min="5388" max="5632" width="9.140625" style="22"/>
    <col min="5633" max="5633" width="30.7109375" style="22" customWidth="1"/>
    <col min="5634" max="5634" width="14.140625" style="22" customWidth="1"/>
    <col min="5635" max="5635" width="9.42578125" style="22" customWidth="1"/>
    <col min="5636" max="5636" width="10.42578125" style="22" customWidth="1"/>
    <col min="5637" max="5637" width="9.5703125" style="22" customWidth="1"/>
    <col min="5638" max="5638" width="10.85546875" style="22" customWidth="1"/>
    <col min="5639" max="5639" width="13.42578125" style="22" customWidth="1"/>
    <col min="5640" max="5641" width="10" style="22" customWidth="1"/>
    <col min="5642" max="5642" width="9.140625" style="22"/>
    <col min="5643" max="5643" width="10.5703125" style="22" customWidth="1"/>
    <col min="5644" max="5888" width="9.140625" style="22"/>
    <col min="5889" max="5889" width="30.7109375" style="22" customWidth="1"/>
    <col min="5890" max="5890" width="14.140625" style="22" customWidth="1"/>
    <col min="5891" max="5891" width="9.42578125" style="22" customWidth="1"/>
    <col min="5892" max="5892" width="10.42578125" style="22" customWidth="1"/>
    <col min="5893" max="5893" width="9.5703125" style="22" customWidth="1"/>
    <col min="5894" max="5894" width="10.85546875" style="22" customWidth="1"/>
    <col min="5895" max="5895" width="13.42578125" style="22" customWidth="1"/>
    <col min="5896" max="5897" width="10" style="22" customWidth="1"/>
    <col min="5898" max="5898" width="9.140625" style="22"/>
    <col min="5899" max="5899" width="10.5703125" style="22" customWidth="1"/>
    <col min="5900" max="6144" width="9.140625" style="22"/>
    <col min="6145" max="6145" width="30.7109375" style="22" customWidth="1"/>
    <col min="6146" max="6146" width="14.140625" style="22" customWidth="1"/>
    <col min="6147" max="6147" width="9.42578125" style="22" customWidth="1"/>
    <col min="6148" max="6148" width="10.42578125" style="22" customWidth="1"/>
    <col min="6149" max="6149" width="9.5703125" style="22" customWidth="1"/>
    <col min="6150" max="6150" width="10.85546875" style="22" customWidth="1"/>
    <col min="6151" max="6151" width="13.42578125" style="22" customWidth="1"/>
    <col min="6152" max="6153" width="10" style="22" customWidth="1"/>
    <col min="6154" max="6154" width="9.140625" style="22"/>
    <col min="6155" max="6155" width="10.5703125" style="22" customWidth="1"/>
    <col min="6156" max="6400" width="9.140625" style="22"/>
    <col min="6401" max="6401" width="30.7109375" style="22" customWidth="1"/>
    <col min="6402" max="6402" width="14.140625" style="22" customWidth="1"/>
    <col min="6403" max="6403" width="9.42578125" style="22" customWidth="1"/>
    <col min="6404" max="6404" width="10.42578125" style="22" customWidth="1"/>
    <col min="6405" max="6405" width="9.5703125" style="22" customWidth="1"/>
    <col min="6406" max="6406" width="10.85546875" style="22" customWidth="1"/>
    <col min="6407" max="6407" width="13.42578125" style="22" customWidth="1"/>
    <col min="6408" max="6409" width="10" style="22" customWidth="1"/>
    <col min="6410" max="6410" width="9.140625" style="22"/>
    <col min="6411" max="6411" width="10.5703125" style="22" customWidth="1"/>
    <col min="6412" max="6656" width="9.140625" style="22"/>
    <col min="6657" max="6657" width="30.7109375" style="22" customWidth="1"/>
    <col min="6658" max="6658" width="14.140625" style="22" customWidth="1"/>
    <col min="6659" max="6659" width="9.42578125" style="22" customWidth="1"/>
    <col min="6660" max="6660" width="10.42578125" style="22" customWidth="1"/>
    <col min="6661" max="6661" width="9.5703125" style="22" customWidth="1"/>
    <col min="6662" max="6662" width="10.85546875" style="22" customWidth="1"/>
    <col min="6663" max="6663" width="13.42578125" style="22" customWidth="1"/>
    <col min="6664" max="6665" width="10" style="22" customWidth="1"/>
    <col min="6666" max="6666" width="9.140625" style="22"/>
    <col min="6667" max="6667" width="10.5703125" style="22" customWidth="1"/>
    <col min="6668" max="6912" width="9.140625" style="22"/>
    <col min="6913" max="6913" width="30.7109375" style="22" customWidth="1"/>
    <col min="6914" max="6914" width="14.140625" style="22" customWidth="1"/>
    <col min="6915" max="6915" width="9.42578125" style="22" customWidth="1"/>
    <col min="6916" max="6916" width="10.42578125" style="22" customWidth="1"/>
    <col min="6917" max="6917" width="9.5703125" style="22" customWidth="1"/>
    <col min="6918" max="6918" width="10.85546875" style="22" customWidth="1"/>
    <col min="6919" max="6919" width="13.42578125" style="22" customWidth="1"/>
    <col min="6920" max="6921" width="10" style="22" customWidth="1"/>
    <col min="6922" max="6922" width="9.140625" style="22"/>
    <col min="6923" max="6923" width="10.5703125" style="22" customWidth="1"/>
    <col min="6924" max="7168" width="9.140625" style="22"/>
    <col min="7169" max="7169" width="30.7109375" style="22" customWidth="1"/>
    <col min="7170" max="7170" width="14.140625" style="22" customWidth="1"/>
    <col min="7171" max="7171" width="9.42578125" style="22" customWidth="1"/>
    <col min="7172" max="7172" width="10.42578125" style="22" customWidth="1"/>
    <col min="7173" max="7173" width="9.5703125" style="22" customWidth="1"/>
    <col min="7174" max="7174" width="10.85546875" style="22" customWidth="1"/>
    <col min="7175" max="7175" width="13.42578125" style="22" customWidth="1"/>
    <col min="7176" max="7177" width="10" style="22" customWidth="1"/>
    <col min="7178" max="7178" width="9.140625" style="22"/>
    <col min="7179" max="7179" width="10.5703125" style="22" customWidth="1"/>
    <col min="7180" max="7424" width="9.140625" style="22"/>
    <col min="7425" max="7425" width="30.7109375" style="22" customWidth="1"/>
    <col min="7426" max="7426" width="14.140625" style="22" customWidth="1"/>
    <col min="7427" max="7427" width="9.42578125" style="22" customWidth="1"/>
    <col min="7428" max="7428" width="10.42578125" style="22" customWidth="1"/>
    <col min="7429" max="7429" width="9.5703125" style="22" customWidth="1"/>
    <col min="7430" max="7430" width="10.85546875" style="22" customWidth="1"/>
    <col min="7431" max="7431" width="13.42578125" style="22" customWidth="1"/>
    <col min="7432" max="7433" width="10" style="22" customWidth="1"/>
    <col min="7434" max="7434" width="9.140625" style="22"/>
    <col min="7435" max="7435" width="10.5703125" style="22" customWidth="1"/>
    <col min="7436" max="7680" width="9.140625" style="22"/>
    <col min="7681" max="7681" width="30.7109375" style="22" customWidth="1"/>
    <col min="7682" max="7682" width="14.140625" style="22" customWidth="1"/>
    <col min="7683" max="7683" width="9.42578125" style="22" customWidth="1"/>
    <col min="7684" max="7684" width="10.42578125" style="22" customWidth="1"/>
    <col min="7685" max="7685" width="9.5703125" style="22" customWidth="1"/>
    <col min="7686" max="7686" width="10.85546875" style="22" customWidth="1"/>
    <col min="7687" max="7687" width="13.42578125" style="22" customWidth="1"/>
    <col min="7688" max="7689" width="10" style="22" customWidth="1"/>
    <col min="7690" max="7690" width="9.140625" style="22"/>
    <col min="7691" max="7691" width="10.5703125" style="22" customWidth="1"/>
    <col min="7692" max="7936" width="9.140625" style="22"/>
    <col min="7937" max="7937" width="30.7109375" style="22" customWidth="1"/>
    <col min="7938" max="7938" width="14.140625" style="22" customWidth="1"/>
    <col min="7939" max="7939" width="9.42578125" style="22" customWidth="1"/>
    <col min="7940" max="7940" width="10.42578125" style="22" customWidth="1"/>
    <col min="7941" max="7941" width="9.5703125" style="22" customWidth="1"/>
    <col min="7942" max="7942" width="10.85546875" style="22" customWidth="1"/>
    <col min="7943" max="7943" width="13.42578125" style="22" customWidth="1"/>
    <col min="7944" max="7945" width="10" style="22" customWidth="1"/>
    <col min="7946" max="7946" width="9.140625" style="22"/>
    <col min="7947" max="7947" width="10.5703125" style="22" customWidth="1"/>
    <col min="7948" max="8192" width="9.140625" style="22"/>
    <col min="8193" max="8193" width="30.7109375" style="22" customWidth="1"/>
    <col min="8194" max="8194" width="14.140625" style="22" customWidth="1"/>
    <col min="8195" max="8195" width="9.42578125" style="22" customWidth="1"/>
    <col min="8196" max="8196" width="10.42578125" style="22" customWidth="1"/>
    <col min="8197" max="8197" width="9.5703125" style="22" customWidth="1"/>
    <col min="8198" max="8198" width="10.85546875" style="22" customWidth="1"/>
    <col min="8199" max="8199" width="13.42578125" style="22" customWidth="1"/>
    <col min="8200" max="8201" width="10" style="22" customWidth="1"/>
    <col min="8202" max="8202" width="9.140625" style="22"/>
    <col min="8203" max="8203" width="10.5703125" style="22" customWidth="1"/>
    <col min="8204" max="8448" width="9.140625" style="22"/>
    <col min="8449" max="8449" width="30.7109375" style="22" customWidth="1"/>
    <col min="8450" max="8450" width="14.140625" style="22" customWidth="1"/>
    <col min="8451" max="8451" width="9.42578125" style="22" customWidth="1"/>
    <col min="8452" max="8452" width="10.42578125" style="22" customWidth="1"/>
    <col min="8453" max="8453" width="9.5703125" style="22" customWidth="1"/>
    <col min="8454" max="8454" width="10.85546875" style="22" customWidth="1"/>
    <col min="8455" max="8455" width="13.42578125" style="22" customWidth="1"/>
    <col min="8456" max="8457" width="10" style="22" customWidth="1"/>
    <col min="8458" max="8458" width="9.140625" style="22"/>
    <col min="8459" max="8459" width="10.5703125" style="22" customWidth="1"/>
    <col min="8460" max="8704" width="9.140625" style="22"/>
    <col min="8705" max="8705" width="30.7109375" style="22" customWidth="1"/>
    <col min="8706" max="8706" width="14.140625" style="22" customWidth="1"/>
    <col min="8707" max="8707" width="9.42578125" style="22" customWidth="1"/>
    <col min="8708" max="8708" width="10.42578125" style="22" customWidth="1"/>
    <col min="8709" max="8709" width="9.5703125" style="22" customWidth="1"/>
    <col min="8710" max="8710" width="10.85546875" style="22" customWidth="1"/>
    <col min="8711" max="8711" width="13.42578125" style="22" customWidth="1"/>
    <col min="8712" max="8713" width="10" style="22" customWidth="1"/>
    <col min="8714" max="8714" width="9.140625" style="22"/>
    <col min="8715" max="8715" width="10.5703125" style="22" customWidth="1"/>
    <col min="8716" max="8960" width="9.140625" style="22"/>
    <col min="8961" max="8961" width="30.7109375" style="22" customWidth="1"/>
    <col min="8962" max="8962" width="14.140625" style="22" customWidth="1"/>
    <col min="8963" max="8963" width="9.42578125" style="22" customWidth="1"/>
    <col min="8964" max="8964" width="10.42578125" style="22" customWidth="1"/>
    <col min="8965" max="8965" width="9.5703125" style="22" customWidth="1"/>
    <col min="8966" max="8966" width="10.85546875" style="22" customWidth="1"/>
    <col min="8967" max="8967" width="13.42578125" style="22" customWidth="1"/>
    <col min="8968" max="8969" width="10" style="22" customWidth="1"/>
    <col min="8970" max="8970" width="9.140625" style="22"/>
    <col min="8971" max="8971" width="10.5703125" style="22" customWidth="1"/>
    <col min="8972" max="9216" width="9.140625" style="22"/>
    <col min="9217" max="9217" width="30.7109375" style="22" customWidth="1"/>
    <col min="9218" max="9218" width="14.140625" style="22" customWidth="1"/>
    <col min="9219" max="9219" width="9.42578125" style="22" customWidth="1"/>
    <col min="9220" max="9220" width="10.42578125" style="22" customWidth="1"/>
    <col min="9221" max="9221" width="9.5703125" style="22" customWidth="1"/>
    <col min="9222" max="9222" width="10.85546875" style="22" customWidth="1"/>
    <col min="9223" max="9223" width="13.42578125" style="22" customWidth="1"/>
    <col min="9224" max="9225" width="10" style="22" customWidth="1"/>
    <col min="9226" max="9226" width="9.140625" style="22"/>
    <col min="9227" max="9227" width="10.5703125" style="22" customWidth="1"/>
    <col min="9228" max="9472" width="9.140625" style="22"/>
    <col min="9473" max="9473" width="30.7109375" style="22" customWidth="1"/>
    <col min="9474" max="9474" width="14.140625" style="22" customWidth="1"/>
    <col min="9475" max="9475" width="9.42578125" style="22" customWidth="1"/>
    <col min="9476" max="9476" width="10.42578125" style="22" customWidth="1"/>
    <col min="9477" max="9477" width="9.5703125" style="22" customWidth="1"/>
    <col min="9478" max="9478" width="10.85546875" style="22" customWidth="1"/>
    <col min="9479" max="9479" width="13.42578125" style="22" customWidth="1"/>
    <col min="9480" max="9481" width="10" style="22" customWidth="1"/>
    <col min="9482" max="9482" width="9.140625" style="22"/>
    <col min="9483" max="9483" width="10.5703125" style="22" customWidth="1"/>
    <col min="9484" max="9728" width="9.140625" style="22"/>
    <col min="9729" max="9729" width="30.7109375" style="22" customWidth="1"/>
    <col min="9730" max="9730" width="14.140625" style="22" customWidth="1"/>
    <col min="9731" max="9731" width="9.42578125" style="22" customWidth="1"/>
    <col min="9732" max="9732" width="10.42578125" style="22" customWidth="1"/>
    <col min="9733" max="9733" width="9.5703125" style="22" customWidth="1"/>
    <col min="9734" max="9734" width="10.85546875" style="22" customWidth="1"/>
    <col min="9735" max="9735" width="13.42578125" style="22" customWidth="1"/>
    <col min="9736" max="9737" width="10" style="22" customWidth="1"/>
    <col min="9738" max="9738" width="9.140625" style="22"/>
    <col min="9739" max="9739" width="10.5703125" style="22" customWidth="1"/>
    <col min="9740" max="9984" width="9.140625" style="22"/>
    <col min="9985" max="9985" width="30.7109375" style="22" customWidth="1"/>
    <col min="9986" max="9986" width="14.140625" style="22" customWidth="1"/>
    <col min="9987" max="9987" width="9.42578125" style="22" customWidth="1"/>
    <col min="9988" max="9988" width="10.42578125" style="22" customWidth="1"/>
    <col min="9989" max="9989" width="9.5703125" style="22" customWidth="1"/>
    <col min="9990" max="9990" width="10.85546875" style="22" customWidth="1"/>
    <col min="9991" max="9991" width="13.42578125" style="22" customWidth="1"/>
    <col min="9992" max="9993" width="10" style="22" customWidth="1"/>
    <col min="9994" max="9994" width="9.140625" style="22"/>
    <col min="9995" max="9995" width="10.5703125" style="22" customWidth="1"/>
    <col min="9996" max="10240" width="9.140625" style="22"/>
    <col min="10241" max="10241" width="30.7109375" style="22" customWidth="1"/>
    <col min="10242" max="10242" width="14.140625" style="22" customWidth="1"/>
    <col min="10243" max="10243" width="9.42578125" style="22" customWidth="1"/>
    <col min="10244" max="10244" width="10.42578125" style="22" customWidth="1"/>
    <col min="10245" max="10245" width="9.5703125" style="22" customWidth="1"/>
    <col min="10246" max="10246" width="10.85546875" style="22" customWidth="1"/>
    <col min="10247" max="10247" width="13.42578125" style="22" customWidth="1"/>
    <col min="10248" max="10249" width="10" style="22" customWidth="1"/>
    <col min="10250" max="10250" width="9.140625" style="22"/>
    <col min="10251" max="10251" width="10.5703125" style="22" customWidth="1"/>
    <col min="10252" max="10496" width="9.140625" style="22"/>
    <col min="10497" max="10497" width="30.7109375" style="22" customWidth="1"/>
    <col min="10498" max="10498" width="14.140625" style="22" customWidth="1"/>
    <col min="10499" max="10499" width="9.42578125" style="22" customWidth="1"/>
    <col min="10500" max="10500" width="10.42578125" style="22" customWidth="1"/>
    <col min="10501" max="10501" width="9.5703125" style="22" customWidth="1"/>
    <col min="10502" max="10502" width="10.85546875" style="22" customWidth="1"/>
    <col min="10503" max="10503" width="13.42578125" style="22" customWidth="1"/>
    <col min="10504" max="10505" width="10" style="22" customWidth="1"/>
    <col min="10506" max="10506" width="9.140625" style="22"/>
    <col min="10507" max="10507" width="10.5703125" style="22" customWidth="1"/>
    <col min="10508" max="10752" width="9.140625" style="22"/>
    <col min="10753" max="10753" width="30.7109375" style="22" customWidth="1"/>
    <col min="10754" max="10754" width="14.140625" style="22" customWidth="1"/>
    <col min="10755" max="10755" width="9.42578125" style="22" customWidth="1"/>
    <col min="10756" max="10756" width="10.42578125" style="22" customWidth="1"/>
    <col min="10757" max="10757" width="9.5703125" style="22" customWidth="1"/>
    <col min="10758" max="10758" width="10.85546875" style="22" customWidth="1"/>
    <col min="10759" max="10759" width="13.42578125" style="22" customWidth="1"/>
    <col min="10760" max="10761" width="10" style="22" customWidth="1"/>
    <col min="10762" max="10762" width="9.140625" style="22"/>
    <col min="10763" max="10763" width="10.5703125" style="22" customWidth="1"/>
    <col min="10764" max="11008" width="9.140625" style="22"/>
    <col min="11009" max="11009" width="30.7109375" style="22" customWidth="1"/>
    <col min="11010" max="11010" width="14.140625" style="22" customWidth="1"/>
    <col min="11011" max="11011" width="9.42578125" style="22" customWidth="1"/>
    <col min="11012" max="11012" width="10.42578125" style="22" customWidth="1"/>
    <col min="11013" max="11013" width="9.5703125" style="22" customWidth="1"/>
    <col min="11014" max="11014" width="10.85546875" style="22" customWidth="1"/>
    <col min="11015" max="11015" width="13.42578125" style="22" customWidth="1"/>
    <col min="11016" max="11017" width="10" style="22" customWidth="1"/>
    <col min="11018" max="11018" width="9.140625" style="22"/>
    <col min="11019" max="11019" width="10.5703125" style="22" customWidth="1"/>
    <col min="11020" max="11264" width="9.140625" style="22"/>
    <col min="11265" max="11265" width="30.7109375" style="22" customWidth="1"/>
    <col min="11266" max="11266" width="14.140625" style="22" customWidth="1"/>
    <col min="11267" max="11267" width="9.42578125" style="22" customWidth="1"/>
    <col min="11268" max="11268" width="10.42578125" style="22" customWidth="1"/>
    <col min="11269" max="11269" width="9.5703125" style="22" customWidth="1"/>
    <col min="11270" max="11270" width="10.85546875" style="22" customWidth="1"/>
    <col min="11271" max="11271" width="13.42578125" style="22" customWidth="1"/>
    <col min="11272" max="11273" width="10" style="22" customWidth="1"/>
    <col min="11274" max="11274" width="9.140625" style="22"/>
    <col min="11275" max="11275" width="10.5703125" style="22" customWidth="1"/>
    <col min="11276" max="11520" width="9.140625" style="22"/>
    <col min="11521" max="11521" width="30.7109375" style="22" customWidth="1"/>
    <col min="11522" max="11522" width="14.140625" style="22" customWidth="1"/>
    <col min="11523" max="11523" width="9.42578125" style="22" customWidth="1"/>
    <col min="11524" max="11524" width="10.42578125" style="22" customWidth="1"/>
    <col min="11525" max="11525" width="9.5703125" style="22" customWidth="1"/>
    <col min="11526" max="11526" width="10.85546875" style="22" customWidth="1"/>
    <col min="11527" max="11527" width="13.42578125" style="22" customWidth="1"/>
    <col min="11528" max="11529" width="10" style="22" customWidth="1"/>
    <col min="11530" max="11530" width="9.140625" style="22"/>
    <col min="11531" max="11531" width="10.5703125" style="22" customWidth="1"/>
    <col min="11532" max="11776" width="9.140625" style="22"/>
    <col min="11777" max="11777" width="30.7109375" style="22" customWidth="1"/>
    <col min="11778" max="11778" width="14.140625" style="22" customWidth="1"/>
    <col min="11779" max="11779" width="9.42578125" style="22" customWidth="1"/>
    <col min="11780" max="11780" width="10.42578125" style="22" customWidth="1"/>
    <col min="11781" max="11781" width="9.5703125" style="22" customWidth="1"/>
    <col min="11782" max="11782" width="10.85546875" style="22" customWidth="1"/>
    <col min="11783" max="11783" width="13.42578125" style="22" customWidth="1"/>
    <col min="11784" max="11785" width="10" style="22" customWidth="1"/>
    <col min="11786" max="11786" width="9.140625" style="22"/>
    <col min="11787" max="11787" width="10.5703125" style="22" customWidth="1"/>
    <col min="11788" max="12032" width="9.140625" style="22"/>
    <col min="12033" max="12033" width="30.7109375" style="22" customWidth="1"/>
    <col min="12034" max="12034" width="14.140625" style="22" customWidth="1"/>
    <col min="12035" max="12035" width="9.42578125" style="22" customWidth="1"/>
    <col min="12036" max="12036" width="10.42578125" style="22" customWidth="1"/>
    <col min="12037" max="12037" width="9.5703125" style="22" customWidth="1"/>
    <col min="12038" max="12038" width="10.85546875" style="22" customWidth="1"/>
    <col min="12039" max="12039" width="13.42578125" style="22" customWidth="1"/>
    <col min="12040" max="12041" width="10" style="22" customWidth="1"/>
    <col min="12042" max="12042" width="9.140625" style="22"/>
    <col min="12043" max="12043" width="10.5703125" style="22" customWidth="1"/>
    <col min="12044" max="12288" width="9.140625" style="22"/>
    <col min="12289" max="12289" width="30.7109375" style="22" customWidth="1"/>
    <col min="12290" max="12290" width="14.140625" style="22" customWidth="1"/>
    <col min="12291" max="12291" width="9.42578125" style="22" customWidth="1"/>
    <col min="12292" max="12292" width="10.42578125" style="22" customWidth="1"/>
    <col min="12293" max="12293" width="9.5703125" style="22" customWidth="1"/>
    <col min="12294" max="12294" width="10.85546875" style="22" customWidth="1"/>
    <col min="12295" max="12295" width="13.42578125" style="22" customWidth="1"/>
    <col min="12296" max="12297" width="10" style="22" customWidth="1"/>
    <col min="12298" max="12298" width="9.140625" style="22"/>
    <col min="12299" max="12299" width="10.5703125" style="22" customWidth="1"/>
    <col min="12300" max="12544" width="9.140625" style="22"/>
    <col min="12545" max="12545" width="30.7109375" style="22" customWidth="1"/>
    <col min="12546" max="12546" width="14.140625" style="22" customWidth="1"/>
    <col min="12547" max="12547" width="9.42578125" style="22" customWidth="1"/>
    <col min="12548" max="12548" width="10.42578125" style="22" customWidth="1"/>
    <col min="12549" max="12549" width="9.5703125" style="22" customWidth="1"/>
    <col min="12550" max="12550" width="10.85546875" style="22" customWidth="1"/>
    <col min="12551" max="12551" width="13.42578125" style="22" customWidth="1"/>
    <col min="12552" max="12553" width="10" style="22" customWidth="1"/>
    <col min="12554" max="12554" width="9.140625" style="22"/>
    <col min="12555" max="12555" width="10.5703125" style="22" customWidth="1"/>
    <col min="12556" max="12800" width="9.140625" style="22"/>
    <col min="12801" max="12801" width="30.7109375" style="22" customWidth="1"/>
    <col min="12802" max="12802" width="14.140625" style="22" customWidth="1"/>
    <col min="12803" max="12803" width="9.42578125" style="22" customWidth="1"/>
    <col min="12804" max="12804" width="10.42578125" style="22" customWidth="1"/>
    <col min="12805" max="12805" width="9.5703125" style="22" customWidth="1"/>
    <col min="12806" max="12806" width="10.85546875" style="22" customWidth="1"/>
    <col min="12807" max="12807" width="13.42578125" style="22" customWidth="1"/>
    <col min="12808" max="12809" width="10" style="22" customWidth="1"/>
    <col min="12810" max="12810" width="9.140625" style="22"/>
    <col min="12811" max="12811" width="10.5703125" style="22" customWidth="1"/>
    <col min="12812" max="13056" width="9.140625" style="22"/>
    <col min="13057" max="13057" width="30.7109375" style="22" customWidth="1"/>
    <col min="13058" max="13058" width="14.140625" style="22" customWidth="1"/>
    <col min="13059" max="13059" width="9.42578125" style="22" customWidth="1"/>
    <col min="13060" max="13060" width="10.42578125" style="22" customWidth="1"/>
    <col min="13061" max="13061" width="9.5703125" style="22" customWidth="1"/>
    <col min="13062" max="13062" width="10.85546875" style="22" customWidth="1"/>
    <col min="13063" max="13063" width="13.42578125" style="22" customWidth="1"/>
    <col min="13064" max="13065" width="10" style="22" customWidth="1"/>
    <col min="13066" max="13066" width="9.140625" style="22"/>
    <col min="13067" max="13067" width="10.5703125" style="22" customWidth="1"/>
    <col min="13068" max="13312" width="9.140625" style="22"/>
    <col min="13313" max="13313" width="30.7109375" style="22" customWidth="1"/>
    <col min="13314" max="13314" width="14.140625" style="22" customWidth="1"/>
    <col min="13315" max="13315" width="9.42578125" style="22" customWidth="1"/>
    <col min="13316" max="13316" width="10.42578125" style="22" customWidth="1"/>
    <col min="13317" max="13317" width="9.5703125" style="22" customWidth="1"/>
    <col min="13318" max="13318" width="10.85546875" style="22" customWidth="1"/>
    <col min="13319" max="13319" width="13.42578125" style="22" customWidth="1"/>
    <col min="13320" max="13321" width="10" style="22" customWidth="1"/>
    <col min="13322" max="13322" width="9.140625" style="22"/>
    <col min="13323" max="13323" width="10.5703125" style="22" customWidth="1"/>
    <col min="13324" max="13568" width="9.140625" style="22"/>
    <col min="13569" max="13569" width="30.7109375" style="22" customWidth="1"/>
    <col min="13570" max="13570" width="14.140625" style="22" customWidth="1"/>
    <col min="13571" max="13571" width="9.42578125" style="22" customWidth="1"/>
    <col min="13572" max="13572" width="10.42578125" style="22" customWidth="1"/>
    <col min="13573" max="13573" width="9.5703125" style="22" customWidth="1"/>
    <col min="13574" max="13574" width="10.85546875" style="22" customWidth="1"/>
    <col min="13575" max="13575" width="13.42578125" style="22" customWidth="1"/>
    <col min="13576" max="13577" width="10" style="22" customWidth="1"/>
    <col min="13578" max="13578" width="9.140625" style="22"/>
    <col min="13579" max="13579" width="10.5703125" style="22" customWidth="1"/>
    <col min="13580" max="13824" width="9.140625" style="22"/>
    <col min="13825" max="13825" width="30.7109375" style="22" customWidth="1"/>
    <col min="13826" max="13826" width="14.140625" style="22" customWidth="1"/>
    <col min="13827" max="13827" width="9.42578125" style="22" customWidth="1"/>
    <col min="13828" max="13828" width="10.42578125" style="22" customWidth="1"/>
    <col min="13829" max="13829" width="9.5703125" style="22" customWidth="1"/>
    <col min="13830" max="13830" width="10.85546875" style="22" customWidth="1"/>
    <col min="13831" max="13831" width="13.42578125" style="22" customWidth="1"/>
    <col min="13832" max="13833" width="10" style="22" customWidth="1"/>
    <col min="13834" max="13834" width="9.140625" style="22"/>
    <col min="13835" max="13835" width="10.5703125" style="22" customWidth="1"/>
    <col min="13836" max="14080" width="9.140625" style="22"/>
    <col min="14081" max="14081" width="30.7109375" style="22" customWidth="1"/>
    <col min="14082" max="14082" width="14.140625" style="22" customWidth="1"/>
    <col min="14083" max="14083" width="9.42578125" style="22" customWidth="1"/>
    <col min="14084" max="14084" width="10.42578125" style="22" customWidth="1"/>
    <col min="14085" max="14085" width="9.5703125" style="22" customWidth="1"/>
    <col min="14086" max="14086" width="10.85546875" style="22" customWidth="1"/>
    <col min="14087" max="14087" width="13.42578125" style="22" customWidth="1"/>
    <col min="14088" max="14089" width="10" style="22" customWidth="1"/>
    <col min="14090" max="14090" width="9.140625" style="22"/>
    <col min="14091" max="14091" width="10.5703125" style="22" customWidth="1"/>
    <col min="14092" max="14336" width="9.140625" style="22"/>
    <col min="14337" max="14337" width="30.7109375" style="22" customWidth="1"/>
    <col min="14338" max="14338" width="14.140625" style="22" customWidth="1"/>
    <col min="14339" max="14339" width="9.42578125" style="22" customWidth="1"/>
    <col min="14340" max="14340" width="10.42578125" style="22" customWidth="1"/>
    <col min="14341" max="14341" width="9.5703125" style="22" customWidth="1"/>
    <col min="14342" max="14342" width="10.85546875" style="22" customWidth="1"/>
    <col min="14343" max="14343" width="13.42578125" style="22" customWidth="1"/>
    <col min="14344" max="14345" width="10" style="22" customWidth="1"/>
    <col min="14346" max="14346" width="9.140625" style="22"/>
    <col min="14347" max="14347" width="10.5703125" style="22" customWidth="1"/>
    <col min="14348" max="14592" width="9.140625" style="22"/>
    <col min="14593" max="14593" width="30.7109375" style="22" customWidth="1"/>
    <col min="14594" max="14594" width="14.140625" style="22" customWidth="1"/>
    <col min="14595" max="14595" width="9.42578125" style="22" customWidth="1"/>
    <col min="14596" max="14596" width="10.42578125" style="22" customWidth="1"/>
    <col min="14597" max="14597" width="9.5703125" style="22" customWidth="1"/>
    <col min="14598" max="14598" width="10.85546875" style="22" customWidth="1"/>
    <col min="14599" max="14599" width="13.42578125" style="22" customWidth="1"/>
    <col min="14600" max="14601" width="10" style="22" customWidth="1"/>
    <col min="14602" max="14602" width="9.140625" style="22"/>
    <col min="14603" max="14603" width="10.5703125" style="22" customWidth="1"/>
    <col min="14604" max="14848" width="9.140625" style="22"/>
    <col min="14849" max="14849" width="30.7109375" style="22" customWidth="1"/>
    <col min="14850" max="14850" width="14.140625" style="22" customWidth="1"/>
    <col min="14851" max="14851" width="9.42578125" style="22" customWidth="1"/>
    <col min="14852" max="14852" width="10.42578125" style="22" customWidth="1"/>
    <col min="14853" max="14853" width="9.5703125" style="22" customWidth="1"/>
    <col min="14854" max="14854" width="10.85546875" style="22" customWidth="1"/>
    <col min="14855" max="14855" width="13.42578125" style="22" customWidth="1"/>
    <col min="14856" max="14857" width="10" style="22" customWidth="1"/>
    <col min="14858" max="14858" width="9.140625" style="22"/>
    <col min="14859" max="14859" width="10.5703125" style="22" customWidth="1"/>
    <col min="14860" max="15104" width="9.140625" style="22"/>
    <col min="15105" max="15105" width="30.7109375" style="22" customWidth="1"/>
    <col min="15106" max="15106" width="14.140625" style="22" customWidth="1"/>
    <col min="15107" max="15107" width="9.42578125" style="22" customWidth="1"/>
    <col min="15108" max="15108" width="10.42578125" style="22" customWidth="1"/>
    <col min="15109" max="15109" width="9.5703125" style="22" customWidth="1"/>
    <col min="15110" max="15110" width="10.85546875" style="22" customWidth="1"/>
    <col min="15111" max="15111" width="13.42578125" style="22" customWidth="1"/>
    <col min="15112" max="15113" width="10" style="22" customWidth="1"/>
    <col min="15114" max="15114" width="9.140625" style="22"/>
    <col min="15115" max="15115" width="10.5703125" style="22" customWidth="1"/>
    <col min="15116" max="15360" width="9.140625" style="22"/>
    <col min="15361" max="15361" width="30.7109375" style="22" customWidth="1"/>
    <col min="15362" max="15362" width="14.140625" style="22" customWidth="1"/>
    <col min="15363" max="15363" width="9.42578125" style="22" customWidth="1"/>
    <col min="15364" max="15364" width="10.42578125" style="22" customWidth="1"/>
    <col min="15365" max="15365" width="9.5703125" style="22" customWidth="1"/>
    <col min="15366" max="15366" width="10.85546875" style="22" customWidth="1"/>
    <col min="15367" max="15367" width="13.42578125" style="22" customWidth="1"/>
    <col min="15368" max="15369" width="10" style="22" customWidth="1"/>
    <col min="15370" max="15370" width="9.140625" style="22"/>
    <col min="15371" max="15371" width="10.5703125" style="22" customWidth="1"/>
    <col min="15372" max="15616" width="9.140625" style="22"/>
    <col min="15617" max="15617" width="30.7109375" style="22" customWidth="1"/>
    <col min="15618" max="15618" width="14.140625" style="22" customWidth="1"/>
    <col min="15619" max="15619" width="9.42578125" style="22" customWidth="1"/>
    <col min="15620" max="15620" width="10.42578125" style="22" customWidth="1"/>
    <col min="15621" max="15621" width="9.5703125" style="22" customWidth="1"/>
    <col min="15622" max="15622" width="10.85546875" style="22" customWidth="1"/>
    <col min="15623" max="15623" width="13.42578125" style="22" customWidth="1"/>
    <col min="15624" max="15625" width="10" style="22" customWidth="1"/>
    <col min="15626" max="15626" width="9.140625" style="22"/>
    <col min="15627" max="15627" width="10.5703125" style="22" customWidth="1"/>
    <col min="15628" max="15872" width="9.140625" style="22"/>
    <col min="15873" max="15873" width="30.7109375" style="22" customWidth="1"/>
    <col min="15874" max="15874" width="14.140625" style="22" customWidth="1"/>
    <col min="15875" max="15875" width="9.42578125" style="22" customWidth="1"/>
    <col min="15876" max="15876" width="10.42578125" style="22" customWidth="1"/>
    <col min="15877" max="15877" width="9.5703125" style="22" customWidth="1"/>
    <col min="15878" max="15878" width="10.85546875" style="22" customWidth="1"/>
    <col min="15879" max="15879" width="13.42578125" style="22" customWidth="1"/>
    <col min="15880" max="15881" width="10" style="22" customWidth="1"/>
    <col min="15882" max="15882" width="9.140625" style="22"/>
    <col min="15883" max="15883" width="10.5703125" style="22" customWidth="1"/>
    <col min="15884" max="16128" width="9.140625" style="22"/>
    <col min="16129" max="16129" width="30.7109375" style="22" customWidth="1"/>
    <col min="16130" max="16130" width="14.140625" style="22" customWidth="1"/>
    <col min="16131" max="16131" width="9.42578125" style="22" customWidth="1"/>
    <col min="16132" max="16132" width="10.42578125" style="22" customWidth="1"/>
    <col min="16133" max="16133" width="9.5703125" style="22" customWidth="1"/>
    <col min="16134" max="16134" width="10.85546875" style="22" customWidth="1"/>
    <col min="16135" max="16135" width="13.42578125" style="22" customWidth="1"/>
    <col min="16136" max="16137" width="10" style="22" customWidth="1"/>
    <col min="16138" max="16138" width="9.140625" style="22"/>
    <col min="16139" max="16139" width="10.5703125" style="22" customWidth="1"/>
    <col min="16140" max="16384" width="9.140625" style="22"/>
  </cols>
  <sheetData>
    <row r="1" spans="1:11" s="23" customFormat="1" ht="36" customHeight="1" x14ac:dyDescent="0.25">
      <c r="A1" s="156" t="s">
        <v>144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23" customFormat="1" ht="14.25" customHeight="1" x14ac:dyDescent="0.25">
      <c r="A2" s="157" t="str">
        <f>'яров.сев и зерновые'!A2:K2</f>
        <v>по состоянию на 13 апреля 2018 г.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s="23" customFormat="1" ht="15" hidden="1" x14ac:dyDescent="0.25">
      <c r="A3" s="11"/>
    </row>
    <row r="4" spans="1:11" s="23" customFormat="1" ht="1.5" customHeight="1" x14ac:dyDescent="0.25">
      <c r="A4" s="11"/>
    </row>
    <row r="5" spans="1:11" ht="10.5" hidden="1" customHeight="1" x14ac:dyDescent="0.2">
      <c r="A5" s="20"/>
    </row>
    <row r="6" spans="1:11" ht="22.5" customHeight="1" x14ac:dyDescent="0.2">
      <c r="A6" s="158" t="s">
        <v>99</v>
      </c>
      <c r="B6" s="159" t="s">
        <v>133</v>
      </c>
      <c r="C6" s="149" t="s">
        <v>108</v>
      </c>
      <c r="D6" s="150"/>
      <c r="E6" s="150"/>
      <c r="F6" s="151"/>
      <c r="G6" s="159" t="s">
        <v>134</v>
      </c>
      <c r="H6" s="149" t="s">
        <v>109</v>
      </c>
      <c r="I6" s="150"/>
      <c r="J6" s="150"/>
      <c r="K6" s="151"/>
    </row>
    <row r="7" spans="1:11" ht="6.75" customHeight="1" x14ac:dyDescent="0.2">
      <c r="A7" s="158"/>
      <c r="B7" s="159"/>
      <c r="C7" s="158" t="s">
        <v>100</v>
      </c>
      <c r="D7" s="158" t="s">
        <v>110</v>
      </c>
      <c r="E7" s="158" t="s">
        <v>102</v>
      </c>
      <c r="F7" s="158" t="s">
        <v>103</v>
      </c>
      <c r="G7" s="159"/>
      <c r="H7" s="158" t="s">
        <v>100</v>
      </c>
      <c r="I7" s="158" t="s">
        <v>110</v>
      </c>
      <c r="J7" s="158" t="s">
        <v>102</v>
      </c>
      <c r="K7" s="158" t="s">
        <v>103</v>
      </c>
    </row>
    <row r="8" spans="1:11" ht="35.25" customHeight="1" x14ac:dyDescent="0.2">
      <c r="A8" s="158"/>
      <c r="B8" s="159"/>
      <c r="C8" s="158"/>
      <c r="D8" s="158"/>
      <c r="E8" s="158"/>
      <c r="F8" s="158"/>
      <c r="G8" s="159"/>
      <c r="H8" s="158"/>
      <c r="I8" s="158"/>
      <c r="J8" s="158"/>
      <c r="K8" s="158"/>
    </row>
    <row r="9" spans="1:11" s="23" customFormat="1" ht="15" x14ac:dyDescent="0.25">
      <c r="A9" s="8" t="s">
        <v>0</v>
      </c>
      <c r="B9" s="110">
        <v>305.8</v>
      </c>
      <c r="C9" s="28">
        <f>C10+C29+C40+C49+C57+C72+C79+C96</f>
        <v>8.4759999999999991</v>
      </c>
      <c r="D9" s="28">
        <f>IF(C9&gt;0,C9/B9*100,"")</f>
        <v>2.7717462393721384</v>
      </c>
      <c r="E9" s="28">
        <v>20.5</v>
      </c>
      <c r="F9" s="29">
        <f>IF(C9&gt;0,C9-E9,"")</f>
        <v>-12.024000000000001</v>
      </c>
      <c r="G9" s="113">
        <v>175.9</v>
      </c>
      <c r="H9" s="28">
        <f>H10+H29+H40+H49+H57+H72+H79+H96</f>
        <v>17.887999999999998</v>
      </c>
      <c r="I9" s="28">
        <f>IF(H9&gt;0,H9/G9*100,"")</f>
        <v>10.16941444002274</v>
      </c>
      <c r="J9" s="28">
        <v>19</v>
      </c>
      <c r="K9" s="29">
        <f>IF(H9&gt;0,H9-J9,"")</f>
        <v>-1.1120000000000019</v>
      </c>
    </row>
    <row r="10" spans="1:11" s="23" customFormat="1" ht="15" hidden="1" x14ac:dyDescent="0.25">
      <c r="A10" s="12" t="s">
        <v>1</v>
      </c>
      <c r="B10" s="14">
        <v>101</v>
      </c>
      <c r="C10" s="30">
        <f>SUM(C11:C27)</f>
        <v>0</v>
      </c>
      <c r="D10" s="30" t="str">
        <f t="shared" ref="D10:D73" si="0">IF(C10&gt;0,C10/B10*100,"")</f>
        <v/>
      </c>
      <c r="E10" s="30">
        <v>5.7</v>
      </c>
      <c r="F10" s="31" t="str">
        <f t="shared" ref="F10:F73" si="1">IF(C10&gt;0,C10-E10,"")</f>
        <v/>
      </c>
      <c r="G10" s="14">
        <v>26.4</v>
      </c>
      <c r="H10" s="30">
        <f>SUM(H11:H27)</f>
        <v>0</v>
      </c>
      <c r="I10" s="30" t="str">
        <f t="shared" ref="I10:I73" si="2">IF(H10&gt;0,H10/G10*100,"")</f>
        <v/>
      </c>
      <c r="J10" s="30">
        <v>0.2</v>
      </c>
      <c r="K10" s="31" t="str">
        <f t="shared" ref="K10:K73" si="3">IF(H10&gt;0,H10-J10,"")</f>
        <v/>
      </c>
    </row>
    <row r="11" spans="1:11" hidden="1" x14ac:dyDescent="0.2">
      <c r="A11" s="16" t="s">
        <v>2</v>
      </c>
      <c r="B11" s="118">
        <v>1.2</v>
      </c>
      <c r="C11" s="32"/>
      <c r="D11" s="33" t="str">
        <f t="shared" si="0"/>
        <v/>
      </c>
      <c r="E11" s="32">
        <v>0.2</v>
      </c>
      <c r="F11" s="34" t="str">
        <f t="shared" si="1"/>
        <v/>
      </c>
      <c r="G11" s="114">
        <v>3.4</v>
      </c>
      <c r="H11" s="32"/>
      <c r="I11" s="33" t="str">
        <f t="shared" si="2"/>
        <v/>
      </c>
      <c r="J11" s="33">
        <v>0.2</v>
      </c>
      <c r="K11" s="34" t="str">
        <f t="shared" si="3"/>
        <v/>
      </c>
    </row>
    <row r="12" spans="1:11" hidden="1" x14ac:dyDescent="0.2">
      <c r="A12" s="16" t="s">
        <v>3</v>
      </c>
      <c r="B12" s="118">
        <v>24.7</v>
      </c>
      <c r="C12" s="32"/>
      <c r="D12" s="33" t="str">
        <f t="shared" si="0"/>
        <v/>
      </c>
      <c r="E12" s="32">
        <v>5.5</v>
      </c>
      <c r="F12" s="34" t="str">
        <f t="shared" si="1"/>
        <v/>
      </c>
      <c r="G12" s="114">
        <v>1.2</v>
      </c>
      <c r="H12" s="32"/>
      <c r="I12" s="33" t="str">
        <f t="shared" si="2"/>
        <v/>
      </c>
      <c r="J12" s="33"/>
      <c r="K12" s="34" t="str">
        <f t="shared" si="3"/>
        <v/>
      </c>
    </row>
    <row r="13" spans="1:11" hidden="1" x14ac:dyDescent="0.2">
      <c r="A13" s="16" t="s">
        <v>4</v>
      </c>
      <c r="B13" s="118">
        <v>3.6</v>
      </c>
      <c r="C13" s="32"/>
      <c r="D13" s="33" t="str">
        <f t="shared" si="0"/>
        <v/>
      </c>
      <c r="E13" s="32"/>
      <c r="F13" s="34" t="str">
        <f t="shared" si="1"/>
        <v/>
      </c>
      <c r="G13" s="114">
        <v>1</v>
      </c>
      <c r="H13" s="32"/>
      <c r="I13" s="33" t="str">
        <f t="shared" si="2"/>
        <v/>
      </c>
      <c r="J13" s="33"/>
      <c r="K13" s="34" t="str">
        <f t="shared" si="3"/>
        <v/>
      </c>
    </row>
    <row r="14" spans="1:11" hidden="1" x14ac:dyDescent="0.2">
      <c r="A14" s="16" t="s">
        <v>5</v>
      </c>
      <c r="B14" s="118">
        <v>3.1</v>
      </c>
      <c r="C14" s="32"/>
      <c r="D14" s="33" t="str">
        <f t="shared" si="0"/>
        <v/>
      </c>
      <c r="E14" s="32"/>
      <c r="F14" s="34" t="str">
        <f t="shared" si="1"/>
        <v/>
      </c>
      <c r="G14" s="114">
        <v>2.8</v>
      </c>
      <c r="H14" s="32"/>
      <c r="I14" s="33" t="str">
        <f t="shared" si="2"/>
        <v/>
      </c>
      <c r="J14" s="33"/>
      <c r="K14" s="34" t="str">
        <f t="shared" si="3"/>
        <v/>
      </c>
    </row>
    <row r="15" spans="1:11" hidden="1" x14ac:dyDescent="0.2">
      <c r="A15" s="16" t="s">
        <v>6</v>
      </c>
      <c r="B15" s="118">
        <v>1.2</v>
      </c>
      <c r="C15" s="32"/>
      <c r="D15" s="33" t="str">
        <f t="shared" si="0"/>
        <v/>
      </c>
      <c r="E15" s="32"/>
      <c r="F15" s="34" t="str">
        <f t="shared" si="1"/>
        <v/>
      </c>
      <c r="G15" s="114">
        <v>0.4</v>
      </c>
      <c r="H15" s="32"/>
      <c r="I15" s="33" t="str">
        <f t="shared" si="2"/>
        <v/>
      </c>
      <c r="J15" s="33"/>
      <c r="K15" s="34" t="str">
        <f t="shared" si="3"/>
        <v/>
      </c>
    </row>
    <row r="16" spans="1:11" hidden="1" x14ac:dyDescent="0.2">
      <c r="A16" s="16" t="s">
        <v>7</v>
      </c>
      <c r="B16" s="118">
        <v>3.2</v>
      </c>
      <c r="C16" s="32"/>
      <c r="D16" s="33" t="str">
        <f t="shared" si="0"/>
        <v/>
      </c>
      <c r="E16" s="32"/>
      <c r="F16" s="34" t="str">
        <f t="shared" si="1"/>
        <v/>
      </c>
      <c r="G16" s="114">
        <v>0.7</v>
      </c>
      <c r="H16" s="32"/>
      <c r="I16" s="33" t="str">
        <f t="shared" si="2"/>
        <v/>
      </c>
      <c r="J16" s="33">
        <v>0.02</v>
      </c>
      <c r="K16" s="34" t="str">
        <f t="shared" si="3"/>
        <v/>
      </c>
    </row>
    <row r="17" spans="1:12" hidden="1" x14ac:dyDescent="0.2">
      <c r="A17" s="16" t="s">
        <v>8</v>
      </c>
      <c r="B17" s="118">
        <v>1.6</v>
      </c>
      <c r="C17" s="32"/>
      <c r="D17" s="33" t="str">
        <f t="shared" si="0"/>
        <v/>
      </c>
      <c r="E17" s="32"/>
      <c r="F17" s="34" t="str">
        <f t="shared" si="1"/>
        <v/>
      </c>
      <c r="G17" s="114">
        <v>0.4</v>
      </c>
      <c r="H17" s="32"/>
      <c r="I17" s="33" t="str">
        <f t="shared" si="2"/>
        <v/>
      </c>
      <c r="J17" s="33"/>
      <c r="K17" s="34" t="str">
        <f t="shared" si="3"/>
        <v/>
      </c>
      <c r="L17" s="22" t="s">
        <v>111</v>
      </c>
    </row>
    <row r="18" spans="1:12" hidden="1" x14ac:dyDescent="0.2">
      <c r="A18" s="16" t="s">
        <v>9</v>
      </c>
      <c r="B18" s="118">
        <v>1.5</v>
      </c>
      <c r="C18" s="32"/>
      <c r="D18" s="33" t="str">
        <f t="shared" si="0"/>
        <v/>
      </c>
      <c r="E18" s="32"/>
      <c r="F18" s="34" t="str">
        <f t="shared" si="1"/>
        <v/>
      </c>
      <c r="G18" s="114">
        <v>0.4</v>
      </c>
      <c r="H18" s="32"/>
      <c r="I18" s="33" t="str">
        <f t="shared" si="2"/>
        <v/>
      </c>
      <c r="J18" s="33"/>
      <c r="K18" s="34" t="str">
        <f t="shared" si="3"/>
        <v/>
      </c>
    </row>
    <row r="19" spans="1:12" hidden="1" x14ac:dyDescent="0.2">
      <c r="A19" s="16" t="s">
        <v>10</v>
      </c>
      <c r="B19" s="118">
        <v>5.0999999999999996</v>
      </c>
      <c r="C19" s="32"/>
      <c r="D19" s="33" t="str">
        <f t="shared" si="0"/>
        <v/>
      </c>
      <c r="E19" s="32"/>
      <c r="F19" s="34" t="str">
        <f t="shared" si="1"/>
        <v/>
      </c>
      <c r="G19" s="114">
        <v>0.7</v>
      </c>
      <c r="H19" s="32"/>
      <c r="I19" s="33" t="str">
        <f t="shared" si="2"/>
        <v/>
      </c>
      <c r="J19" s="33"/>
      <c r="K19" s="34" t="str">
        <f t="shared" si="3"/>
        <v/>
      </c>
    </row>
    <row r="20" spans="1:12" hidden="1" x14ac:dyDescent="0.2">
      <c r="A20" s="16" t="s">
        <v>11</v>
      </c>
      <c r="B20" s="118">
        <v>12.5</v>
      </c>
      <c r="C20" s="32"/>
      <c r="D20" s="33" t="str">
        <f t="shared" si="0"/>
        <v/>
      </c>
      <c r="E20" s="32"/>
      <c r="F20" s="34" t="str">
        <f t="shared" si="1"/>
        <v/>
      </c>
      <c r="G20" s="114">
        <v>8.6999999999999993</v>
      </c>
      <c r="H20" s="32"/>
      <c r="I20" s="33" t="str">
        <f t="shared" si="2"/>
        <v/>
      </c>
      <c r="J20" s="33"/>
      <c r="K20" s="34" t="str">
        <f t="shared" si="3"/>
        <v/>
      </c>
    </row>
    <row r="21" spans="1:12" hidden="1" x14ac:dyDescent="0.2">
      <c r="A21" s="16" t="s">
        <v>12</v>
      </c>
      <c r="B21" s="118">
        <v>3.3</v>
      </c>
      <c r="C21" s="32"/>
      <c r="D21" s="33" t="str">
        <f t="shared" si="0"/>
        <v/>
      </c>
      <c r="E21" s="32"/>
      <c r="F21" s="34" t="str">
        <f t="shared" si="1"/>
        <v/>
      </c>
      <c r="G21" s="114">
        <v>1.4</v>
      </c>
      <c r="H21" s="32"/>
      <c r="I21" s="33" t="str">
        <f t="shared" si="2"/>
        <v/>
      </c>
      <c r="J21" s="33"/>
      <c r="K21" s="34" t="str">
        <f t="shared" si="3"/>
        <v/>
      </c>
    </row>
    <row r="22" spans="1:12" hidden="1" x14ac:dyDescent="0.2">
      <c r="A22" s="16" t="s">
        <v>13</v>
      </c>
      <c r="B22" s="118">
        <v>4.8</v>
      </c>
      <c r="C22" s="32"/>
      <c r="D22" s="33" t="str">
        <f t="shared" si="0"/>
        <v/>
      </c>
      <c r="E22" s="32"/>
      <c r="F22" s="34" t="str">
        <f t="shared" si="1"/>
        <v/>
      </c>
      <c r="G22" s="114">
        <v>0.8</v>
      </c>
      <c r="H22" s="32"/>
      <c r="I22" s="33" t="str">
        <f t="shared" si="2"/>
        <v/>
      </c>
      <c r="J22" s="33"/>
      <c r="K22" s="34" t="str">
        <f t="shared" si="3"/>
        <v/>
      </c>
    </row>
    <row r="23" spans="1:12" hidden="1" x14ac:dyDescent="0.2">
      <c r="A23" s="16" t="s">
        <v>14</v>
      </c>
      <c r="B23" s="118">
        <v>2.8</v>
      </c>
      <c r="C23" s="32"/>
      <c r="D23" s="33" t="str">
        <f t="shared" si="0"/>
        <v/>
      </c>
      <c r="E23" s="32"/>
      <c r="F23" s="34" t="str">
        <f t="shared" si="1"/>
        <v/>
      </c>
      <c r="G23" s="114">
        <v>0.5</v>
      </c>
      <c r="H23" s="32"/>
      <c r="I23" s="33" t="str">
        <f t="shared" si="2"/>
        <v/>
      </c>
      <c r="J23" s="33"/>
      <c r="K23" s="34" t="str">
        <f t="shared" si="3"/>
        <v/>
      </c>
    </row>
    <row r="24" spans="1:12" hidden="1" x14ac:dyDescent="0.2">
      <c r="A24" s="16" t="s">
        <v>15</v>
      </c>
      <c r="B24" s="118">
        <v>5</v>
      </c>
      <c r="C24" s="32"/>
      <c r="D24" s="33" t="str">
        <f t="shared" si="0"/>
        <v/>
      </c>
      <c r="E24" s="32"/>
      <c r="F24" s="34" t="str">
        <f t="shared" si="1"/>
        <v/>
      </c>
      <c r="G24" s="114">
        <v>0.5</v>
      </c>
      <c r="H24" s="32"/>
      <c r="I24" s="33" t="str">
        <f t="shared" si="2"/>
        <v/>
      </c>
      <c r="J24" s="33"/>
      <c r="K24" s="34" t="str">
        <f t="shared" si="3"/>
        <v/>
      </c>
    </row>
    <row r="25" spans="1:12" hidden="1" x14ac:dyDescent="0.2">
      <c r="A25" s="16" t="s">
        <v>16</v>
      </c>
      <c r="B25" s="118">
        <v>6.8</v>
      </c>
      <c r="C25" s="32"/>
      <c r="D25" s="33" t="str">
        <f t="shared" si="0"/>
        <v/>
      </c>
      <c r="E25" s="32"/>
      <c r="F25" s="34" t="str">
        <f t="shared" si="1"/>
        <v/>
      </c>
      <c r="G25" s="114">
        <v>0.5</v>
      </c>
      <c r="H25" s="32"/>
      <c r="I25" s="33" t="str">
        <f t="shared" si="2"/>
        <v/>
      </c>
      <c r="J25" s="33"/>
      <c r="K25" s="34" t="str">
        <f t="shared" si="3"/>
        <v/>
      </c>
    </row>
    <row r="26" spans="1:12" hidden="1" x14ac:dyDescent="0.2">
      <c r="A26" s="16" t="s">
        <v>17</v>
      </c>
      <c r="B26" s="118">
        <v>17</v>
      </c>
      <c r="C26" s="32"/>
      <c r="D26" s="33" t="str">
        <f t="shared" si="0"/>
        <v/>
      </c>
      <c r="E26" s="32"/>
      <c r="F26" s="34" t="str">
        <f t="shared" si="1"/>
        <v/>
      </c>
      <c r="G26" s="114">
        <v>1.8</v>
      </c>
      <c r="H26" s="32"/>
      <c r="I26" s="33" t="str">
        <f t="shared" si="2"/>
        <v/>
      </c>
      <c r="J26" s="33"/>
      <c r="K26" s="34" t="str">
        <f t="shared" si="3"/>
        <v/>
      </c>
    </row>
    <row r="27" spans="1:12" hidden="1" x14ac:dyDescent="0.2">
      <c r="A27" s="16" t="s">
        <v>18</v>
      </c>
      <c r="B27" s="118">
        <v>3.7</v>
      </c>
      <c r="C27" s="32">
        <v>0</v>
      </c>
      <c r="D27" s="33" t="str">
        <f t="shared" si="0"/>
        <v/>
      </c>
      <c r="E27" s="32">
        <v>0</v>
      </c>
      <c r="F27" s="34" t="str">
        <f t="shared" si="1"/>
        <v/>
      </c>
      <c r="G27" s="114">
        <v>1.2</v>
      </c>
      <c r="H27" s="32">
        <v>0</v>
      </c>
      <c r="I27" s="33" t="str">
        <f t="shared" si="2"/>
        <v/>
      </c>
      <c r="J27" s="33">
        <v>0</v>
      </c>
      <c r="K27" s="34" t="str">
        <f t="shared" si="3"/>
        <v/>
      </c>
    </row>
    <row r="28" spans="1:12" s="23" customFormat="1" ht="15" hidden="1" x14ac:dyDescent="0.25">
      <c r="A28" s="16" t="s">
        <v>112</v>
      </c>
      <c r="B28" s="118">
        <v>0</v>
      </c>
      <c r="C28" s="32"/>
      <c r="D28" s="33" t="str">
        <f t="shared" si="0"/>
        <v/>
      </c>
      <c r="E28" s="32"/>
      <c r="F28" s="34" t="str">
        <f t="shared" si="1"/>
        <v/>
      </c>
      <c r="G28" s="14">
        <v>0</v>
      </c>
      <c r="H28" s="32"/>
      <c r="I28" s="33" t="str">
        <f t="shared" si="2"/>
        <v/>
      </c>
      <c r="J28" s="30"/>
      <c r="K28" s="34" t="str">
        <f t="shared" si="3"/>
        <v/>
      </c>
    </row>
    <row r="29" spans="1:12" s="23" customFormat="1" ht="15" hidden="1" x14ac:dyDescent="0.25">
      <c r="A29" s="12" t="s">
        <v>19</v>
      </c>
      <c r="B29" s="14">
        <v>16.3</v>
      </c>
      <c r="C29" s="30">
        <f>SUM(C30:C39)-C33</f>
        <v>0</v>
      </c>
      <c r="D29" s="30" t="str">
        <f t="shared" si="0"/>
        <v/>
      </c>
      <c r="E29" s="30">
        <v>0</v>
      </c>
      <c r="F29" s="31" t="str">
        <f t="shared" si="1"/>
        <v/>
      </c>
      <c r="G29" s="115">
        <v>4.8</v>
      </c>
      <c r="H29" s="30">
        <f>SUM(H30:H39)-H33</f>
        <v>0</v>
      </c>
      <c r="I29" s="30" t="str">
        <f t="shared" si="2"/>
        <v/>
      </c>
      <c r="J29" s="30">
        <v>0</v>
      </c>
      <c r="K29" s="31" t="str">
        <f t="shared" si="3"/>
        <v/>
      </c>
    </row>
    <row r="30" spans="1:12" hidden="1" x14ac:dyDescent="0.2">
      <c r="A30" s="16" t="s">
        <v>20</v>
      </c>
      <c r="B30" s="118">
        <v>0.3</v>
      </c>
      <c r="C30" s="32"/>
      <c r="D30" s="33" t="str">
        <f t="shared" si="0"/>
        <v/>
      </c>
      <c r="E30" s="32"/>
      <c r="F30" s="34" t="str">
        <f t="shared" si="1"/>
        <v/>
      </c>
      <c r="G30" s="114">
        <v>0.1</v>
      </c>
      <c r="H30" s="32"/>
      <c r="I30" s="33" t="str">
        <f t="shared" si="2"/>
        <v/>
      </c>
      <c r="J30" s="33"/>
      <c r="K30" s="34" t="str">
        <f t="shared" si="3"/>
        <v/>
      </c>
    </row>
    <row r="31" spans="1:12" hidden="1" x14ac:dyDescent="0.2">
      <c r="A31" s="16" t="s">
        <v>21</v>
      </c>
      <c r="B31" s="118">
        <v>0.5</v>
      </c>
      <c r="C31" s="32"/>
      <c r="D31" s="33" t="str">
        <f t="shared" si="0"/>
        <v/>
      </c>
      <c r="E31" s="32"/>
      <c r="F31" s="34" t="str">
        <f t="shared" si="1"/>
        <v/>
      </c>
      <c r="G31" s="114">
        <v>0.1</v>
      </c>
      <c r="H31" s="32"/>
      <c r="I31" s="33" t="str">
        <f t="shared" si="2"/>
        <v/>
      </c>
      <c r="J31" s="33"/>
      <c r="K31" s="34" t="str">
        <f t="shared" si="3"/>
        <v/>
      </c>
    </row>
    <row r="32" spans="1:12" hidden="1" x14ac:dyDescent="0.2">
      <c r="A32" s="16" t="s">
        <v>22</v>
      </c>
      <c r="B32" s="118">
        <v>1.6</v>
      </c>
      <c r="C32" s="32"/>
      <c r="D32" s="33" t="str">
        <f t="shared" si="0"/>
        <v/>
      </c>
      <c r="E32" s="32"/>
      <c r="F32" s="34" t="str">
        <f t="shared" si="1"/>
        <v/>
      </c>
      <c r="G32" s="114">
        <v>0.1</v>
      </c>
      <c r="H32" s="32"/>
      <c r="I32" s="33" t="str">
        <f t="shared" si="2"/>
        <v/>
      </c>
      <c r="J32" s="33"/>
      <c r="K32" s="34" t="str">
        <f t="shared" si="3"/>
        <v/>
      </c>
    </row>
    <row r="33" spans="1:26" hidden="1" x14ac:dyDescent="0.2">
      <c r="A33" s="16" t="s">
        <v>113</v>
      </c>
      <c r="B33" s="118">
        <v>0</v>
      </c>
      <c r="C33" s="32"/>
      <c r="D33" s="33" t="str">
        <f t="shared" si="0"/>
        <v/>
      </c>
      <c r="E33" s="32"/>
      <c r="F33" s="34" t="str">
        <f t="shared" si="1"/>
        <v/>
      </c>
      <c r="G33" s="114">
        <v>0</v>
      </c>
      <c r="H33" s="32"/>
      <c r="I33" s="33" t="str">
        <f t="shared" si="2"/>
        <v/>
      </c>
      <c r="J33" s="33"/>
      <c r="K33" s="34" t="str">
        <f t="shared" si="3"/>
        <v/>
      </c>
    </row>
    <row r="34" spans="1:26" hidden="1" x14ac:dyDescent="0.2">
      <c r="A34" s="16" t="s">
        <v>24</v>
      </c>
      <c r="B34" s="118">
        <v>2.9</v>
      </c>
      <c r="C34" s="32"/>
      <c r="D34" s="33" t="str">
        <f t="shared" si="0"/>
        <v/>
      </c>
      <c r="E34" s="32"/>
      <c r="F34" s="34" t="str">
        <f t="shared" si="1"/>
        <v/>
      </c>
      <c r="G34" s="114">
        <v>0.2</v>
      </c>
      <c r="H34" s="32"/>
      <c r="I34" s="33" t="str">
        <f t="shared" si="2"/>
        <v/>
      </c>
      <c r="J34" s="33"/>
      <c r="K34" s="34" t="str">
        <f t="shared" si="3"/>
        <v/>
      </c>
    </row>
    <row r="35" spans="1:26" hidden="1" x14ac:dyDescent="0.2">
      <c r="A35" s="16" t="s">
        <v>25</v>
      </c>
      <c r="B35" s="118">
        <v>2.2999999999999998</v>
      </c>
      <c r="C35" s="32"/>
      <c r="D35" s="33" t="str">
        <f t="shared" si="0"/>
        <v/>
      </c>
      <c r="E35" s="32">
        <v>0.01</v>
      </c>
      <c r="F35" s="34" t="str">
        <f t="shared" si="1"/>
        <v/>
      </c>
      <c r="G35" s="114">
        <v>1</v>
      </c>
      <c r="H35" s="32"/>
      <c r="I35" s="33" t="str">
        <f t="shared" si="2"/>
        <v/>
      </c>
      <c r="J35" s="33">
        <v>0.03</v>
      </c>
      <c r="K35" s="34" t="str">
        <f t="shared" si="3"/>
        <v/>
      </c>
    </row>
    <row r="36" spans="1:26" hidden="1" x14ac:dyDescent="0.2">
      <c r="A36" s="16" t="s">
        <v>26</v>
      </c>
      <c r="B36" s="118">
        <v>2.9</v>
      </c>
      <c r="C36" s="32"/>
      <c r="D36" s="33" t="str">
        <f t="shared" si="0"/>
        <v/>
      </c>
      <c r="E36" s="32"/>
      <c r="F36" s="34" t="str">
        <f t="shared" si="1"/>
        <v/>
      </c>
      <c r="G36" s="114">
        <v>1.6</v>
      </c>
      <c r="H36" s="32"/>
      <c r="I36" s="33" t="str">
        <f t="shared" si="2"/>
        <v/>
      </c>
      <c r="J36" s="33"/>
      <c r="K36" s="34" t="str">
        <f t="shared" si="3"/>
        <v/>
      </c>
    </row>
    <row r="37" spans="1:26" hidden="1" x14ac:dyDescent="0.2">
      <c r="A37" s="16" t="s">
        <v>27</v>
      </c>
      <c r="B37" s="118">
        <v>0</v>
      </c>
      <c r="C37" s="32"/>
      <c r="D37" s="33" t="str">
        <f t="shared" si="0"/>
        <v/>
      </c>
      <c r="E37" s="32"/>
      <c r="F37" s="34" t="str">
        <f t="shared" si="1"/>
        <v/>
      </c>
      <c r="G37" s="114">
        <v>0</v>
      </c>
      <c r="H37" s="32"/>
      <c r="I37" s="33" t="str">
        <f t="shared" si="2"/>
        <v/>
      </c>
      <c r="J37" s="33"/>
      <c r="K37" s="34" t="str">
        <f t="shared" si="3"/>
        <v/>
      </c>
    </row>
    <row r="38" spans="1:26" hidden="1" x14ac:dyDescent="0.2">
      <c r="A38" s="16" t="s">
        <v>28</v>
      </c>
      <c r="B38" s="118">
        <v>4.3</v>
      </c>
      <c r="C38" s="32"/>
      <c r="D38" s="33" t="str">
        <f t="shared" si="0"/>
        <v/>
      </c>
      <c r="E38" s="32"/>
      <c r="F38" s="34" t="str">
        <f t="shared" si="1"/>
        <v/>
      </c>
      <c r="G38" s="114">
        <v>1.6</v>
      </c>
      <c r="H38" s="32"/>
      <c r="I38" s="33" t="str">
        <f t="shared" si="2"/>
        <v/>
      </c>
      <c r="J38" s="33"/>
      <c r="K38" s="34" t="str">
        <f t="shared" si="3"/>
        <v/>
      </c>
    </row>
    <row r="39" spans="1:26" s="23" customFormat="1" ht="15" hidden="1" x14ac:dyDescent="0.25">
      <c r="A39" s="16" t="s">
        <v>29</v>
      </c>
      <c r="B39" s="118">
        <v>1.4</v>
      </c>
      <c r="C39" s="32"/>
      <c r="D39" s="33" t="str">
        <f t="shared" si="0"/>
        <v/>
      </c>
      <c r="E39" s="32"/>
      <c r="F39" s="34" t="str">
        <f t="shared" si="1"/>
        <v/>
      </c>
      <c r="G39" s="18">
        <v>0.1</v>
      </c>
      <c r="H39" s="32"/>
      <c r="I39" s="33" t="str">
        <f t="shared" si="2"/>
        <v/>
      </c>
      <c r="J39" s="33"/>
      <c r="K39" s="34" t="str">
        <f t="shared" si="3"/>
        <v/>
      </c>
    </row>
    <row r="40" spans="1:26" s="23" customFormat="1" ht="15" x14ac:dyDescent="0.25">
      <c r="A40" s="12" t="s">
        <v>30</v>
      </c>
      <c r="B40" s="14">
        <v>21.2</v>
      </c>
      <c r="C40" s="30">
        <f>SUM(C41:C47)</f>
        <v>7.7149999999999999</v>
      </c>
      <c r="D40" s="30">
        <f t="shared" si="0"/>
        <v>36.391509433962263</v>
      </c>
      <c r="E40" s="30">
        <v>9.8000000000000007</v>
      </c>
      <c r="F40" s="31">
        <f t="shared" si="1"/>
        <v>-2.0850000000000009</v>
      </c>
      <c r="G40" s="115">
        <v>66.8</v>
      </c>
      <c r="H40" s="30">
        <f>SUM(H41:H47)</f>
        <v>17.673999999999999</v>
      </c>
      <c r="I40" s="30">
        <f>IF(H40&gt;0,H40/G40*100,"")</f>
        <v>26.458083832335326</v>
      </c>
      <c r="J40" s="30">
        <v>14.8</v>
      </c>
      <c r="K40" s="31">
        <f t="shared" si="3"/>
        <v>2.8739999999999988</v>
      </c>
    </row>
    <row r="41" spans="1:26" x14ac:dyDescent="0.2">
      <c r="A41" s="16" t="s">
        <v>31</v>
      </c>
      <c r="B41" s="118">
        <v>0.1</v>
      </c>
      <c r="C41" s="119">
        <v>1.4999999999999999E-2</v>
      </c>
      <c r="D41" s="33">
        <f t="shared" si="0"/>
        <v>15</v>
      </c>
      <c r="E41" s="32">
        <v>0.1</v>
      </c>
      <c r="F41" s="34">
        <f t="shared" si="1"/>
        <v>-8.5000000000000006E-2</v>
      </c>
      <c r="G41" s="114">
        <v>0.3</v>
      </c>
      <c r="H41" s="33"/>
      <c r="I41" s="33" t="str">
        <f t="shared" si="2"/>
        <v/>
      </c>
      <c r="J41" s="33">
        <v>0.04</v>
      </c>
      <c r="K41" s="34" t="str">
        <f t="shared" si="3"/>
        <v/>
      </c>
    </row>
    <row r="42" spans="1:26" hidden="1" x14ac:dyDescent="0.2">
      <c r="A42" s="16" t="s">
        <v>32</v>
      </c>
      <c r="B42" s="118">
        <v>0.5</v>
      </c>
      <c r="C42" s="32"/>
      <c r="D42" s="33" t="str">
        <f t="shared" si="0"/>
        <v/>
      </c>
      <c r="E42" s="32">
        <v>0.2</v>
      </c>
      <c r="F42" s="34" t="str">
        <f t="shared" si="1"/>
        <v/>
      </c>
      <c r="G42" s="114">
        <v>1.1000000000000001</v>
      </c>
      <c r="H42" s="33"/>
      <c r="I42" s="33" t="str">
        <f t="shared" si="2"/>
        <v/>
      </c>
      <c r="J42" s="33"/>
      <c r="K42" s="34" t="str">
        <f t="shared" si="3"/>
        <v/>
      </c>
    </row>
    <row r="43" spans="1:26" x14ac:dyDescent="0.2">
      <c r="A43" s="16" t="s">
        <v>33</v>
      </c>
      <c r="B43" s="18">
        <v>0.6</v>
      </c>
      <c r="C43" s="33">
        <v>0.5</v>
      </c>
      <c r="D43" s="33">
        <f t="shared" si="0"/>
        <v>83.333333333333343</v>
      </c>
      <c r="E43" s="33">
        <v>0.4</v>
      </c>
      <c r="F43" s="34">
        <f t="shared" si="1"/>
        <v>9.9999999999999978E-2</v>
      </c>
      <c r="G43" s="114">
        <v>2</v>
      </c>
      <c r="H43" s="123">
        <v>1.004</v>
      </c>
      <c r="I43" s="33">
        <f t="shared" si="2"/>
        <v>50.2</v>
      </c>
      <c r="J43" s="33">
        <v>0.5</v>
      </c>
      <c r="K43" s="34">
        <f t="shared" si="3"/>
        <v>0.504</v>
      </c>
    </row>
    <row r="44" spans="1:26" x14ac:dyDescent="0.2">
      <c r="A44" s="16" t="s">
        <v>34</v>
      </c>
      <c r="B44" s="120">
        <v>4.8</v>
      </c>
      <c r="C44" s="33">
        <v>4.9000000000000004</v>
      </c>
      <c r="D44" s="33">
        <f t="shared" si="0"/>
        <v>102.08333333333334</v>
      </c>
      <c r="E44" s="33"/>
      <c r="F44" s="34">
        <f t="shared" si="1"/>
        <v>4.9000000000000004</v>
      </c>
      <c r="G44" s="114">
        <v>22.8</v>
      </c>
      <c r="H44" s="33">
        <v>14.6</v>
      </c>
      <c r="I44" s="33">
        <f t="shared" si="2"/>
        <v>64.035087719298247</v>
      </c>
      <c r="J44" s="33">
        <v>8.6999999999999993</v>
      </c>
      <c r="K44" s="34">
        <f t="shared" si="3"/>
        <v>5.9</v>
      </c>
    </row>
    <row r="45" spans="1:26" x14ac:dyDescent="0.2">
      <c r="A45" s="16" t="s">
        <v>35</v>
      </c>
      <c r="B45" s="118">
        <v>9.6999999999999993</v>
      </c>
      <c r="C45" s="32">
        <v>1.2</v>
      </c>
      <c r="D45" s="33">
        <f t="shared" si="0"/>
        <v>12.371134020618557</v>
      </c>
      <c r="E45" s="32">
        <v>2.4</v>
      </c>
      <c r="F45" s="34">
        <f t="shared" si="1"/>
        <v>-1.2</v>
      </c>
      <c r="G45" s="114">
        <v>15.9</v>
      </c>
      <c r="H45" s="33">
        <v>7.0000000000000007E-2</v>
      </c>
      <c r="I45" s="33">
        <f t="shared" si="2"/>
        <v>0.44025157232704404</v>
      </c>
      <c r="J45" s="33">
        <v>0.5</v>
      </c>
      <c r="K45" s="34">
        <f t="shared" si="3"/>
        <v>-0.43</v>
      </c>
    </row>
    <row r="46" spans="1:26" s="23" customFormat="1" ht="15" hidden="1" x14ac:dyDescent="0.25">
      <c r="A46" s="16" t="s">
        <v>36</v>
      </c>
      <c r="B46" s="118">
        <v>1.6</v>
      </c>
      <c r="C46" s="32"/>
      <c r="D46" s="33" t="str">
        <f t="shared" si="0"/>
        <v/>
      </c>
      <c r="E46" s="32"/>
      <c r="F46" s="34" t="str">
        <f t="shared" si="1"/>
        <v/>
      </c>
      <c r="G46" s="114">
        <v>18.2</v>
      </c>
      <c r="H46" s="33"/>
      <c r="I46" s="33" t="str">
        <f t="shared" si="2"/>
        <v/>
      </c>
      <c r="J46" s="33"/>
      <c r="K46" s="34" t="str">
        <f t="shared" si="3"/>
        <v/>
      </c>
    </row>
    <row r="47" spans="1:26" x14ac:dyDescent="0.2">
      <c r="A47" s="16" t="s">
        <v>37</v>
      </c>
      <c r="B47" s="118">
        <v>3.9</v>
      </c>
      <c r="C47" s="32">
        <v>1.1000000000000001</v>
      </c>
      <c r="D47" s="33">
        <f t="shared" si="0"/>
        <v>28.205128205128212</v>
      </c>
      <c r="E47" s="32">
        <v>6.7</v>
      </c>
      <c r="F47" s="34">
        <f t="shared" si="1"/>
        <v>-5.6</v>
      </c>
      <c r="G47" s="114">
        <v>6.6</v>
      </c>
      <c r="H47" s="33">
        <v>2</v>
      </c>
      <c r="I47" s="33">
        <f t="shared" si="2"/>
        <v>30.303030303030305</v>
      </c>
      <c r="J47" s="33">
        <v>5.0999999999999996</v>
      </c>
      <c r="K47" s="34">
        <f t="shared" si="3"/>
        <v>-3.0999999999999996</v>
      </c>
    </row>
    <row r="48" spans="1:26" hidden="1" x14ac:dyDescent="0.2">
      <c r="A48" s="16" t="s">
        <v>38</v>
      </c>
      <c r="B48" s="118">
        <v>0</v>
      </c>
      <c r="C48" s="32"/>
      <c r="D48" s="33" t="str">
        <f t="shared" si="0"/>
        <v/>
      </c>
      <c r="E48" s="32"/>
      <c r="F48" s="34" t="str">
        <f t="shared" si="1"/>
        <v/>
      </c>
      <c r="G48" s="114">
        <v>0</v>
      </c>
      <c r="H48" s="33"/>
      <c r="I48" s="33" t="str">
        <f t="shared" si="2"/>
        <v/>
      </c>
      <c r="J48" s="33"/>
      <c r="K48" s="34" t="str">
        <f t="shared" si="3"/>
        <v/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38" customFormat="1" ht="15" x14ac:dyDescent="0.25">
      <c r="A49" s="12" t="s">
        <v>114</v>
      </c>
      <c r="B49" s="14">
        <v>17.2</v>
      </c>
      <c r="C49" s="30">
        <f>SUM(C50:C56)</f>
        <v>0.76</v>
      </c>
      <c r="D49" s="30">
        <f t="shared" si="0"/>
        <v>4.4186046511627906</v>
      </c>
      <c r="E49" s="30">
        <v>5</v>
      </c>
      <c r="F49" s="31">
        <f t="shared" si="1"/>
        <v>-4.24</v>
      </c>
      <c r="G49" s="124">
        <v>26.4</v>
      </c>
      <c r="H49" s="30">
        <f>SUM(H50:H56)</f>
        <v>0.2</v>
      </c>
      <c r="I49" s="30">
        <f t="shared" si="2"/>
        <v>0.75757575757575768</v>
      </c>
      <c r="J49" s="36">
        <v>3.8</v>
      </c>
      <c r="K49" s="31">
        <f t="shared" si="3"/>
        <v>-3.5999999999999996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2">
      <c r="A50" s="16" t="s">
        <v>40</v>
      </c>
      <c r="B50" s="118">
        <v>0.2</v>
      </c>
      <c r="C50" s="32">
        <v>0.1</v>
      </c>
      <c r="D50" s="33">
        <f t="shared" si="0"/>
        <v>50</v>
      </c>
      <c r="E50" s="32">
        <v>0.1</v>
      </c>
      <c r="F50" s="34">
        <f t="shared" si="1"/>
        <v>0</v>
      </c>
      <c r="G50" s="114">
        <v>1.1000000000000001</v>
      </c>
      <c r="H50" s="39">
        <v>0.2</v>
      </c>
      <c r="I50" s="33">
        <f t="shared" si="2"/>
        <v>18.181818181818183</v>
      </c>
      <c r="J50" s="39">
        <v>0.4</v>
      </c>
      <c r="K50" s="34">
        <f t="shared" si="3"/>
        <v>-0.2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">
      <c r="A51" s="16" t="s">
        <v>41</v>
      </c>
      <c r="B51" s="118">
        <v>0.9</v>
      </c>
      <c r="C51" s="32">
        <v>0.2</v>
      </c>
      <c r="D51" s="33">
        <f t="shared" si="0"/>
        <v>22.222222222222225</v>
      </c>
      <c r="E51" s="32"/>
      <c r="F51" s="34">
        <f t="shared" si="1"/>
        <v>0.2</v>
      </c>
      <c r="G51" s="114">
        <v>0.3</v>
      </c>
      <c r="H51" s="33"/>
      <c r="I51" s="33" t="str">
        <f t="shared" si="2"/>
        <v/>
      </c>
      <c r="J51" s="33"/>
      <c r="K51" s="34" t="str">
        <f t="shared" si="3"/>
        <v/>
      </c>
      <c r="L51" s="20"/>
      <c r="M51" s="20"/>
      <c r="N51" s="20"/>
      <c r="O51" s="20" t="s">
        <v>111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idden="1" x14ac:dyDescent="0.2">
      <c r="A52" s="16" t="s">
        <v>42</v>
      </c>
      <c r="B52" s="118">
        <v>3.5</v>
      </c>
      <c r="C52" s="32"/>
      <c r="D52" s="33" t="str">
        <f t="shared" si="0"/>
        <v/>
      </c>
      <c r="E52" s="32">
        <v>1.6</v>
      </c>
      <c r="F52" s="34" t="str">
        <f t="shared" si="1"/>
        <v/>
      </c>
      <c r="G52" s="114">
        <v>14.2</v>
      </c>
      <c r="H52" s="33"/>
      <c r="I52" s="33" t="str">
        <f t="shared" si="2"/>
        <v/>
      </c>
      <c r="J52" s="33">
        <v>1.2</v>
      </c>
      <c r="K52" s="34" t="str">
        <f t="shared" si="3"/>
        <v/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">
      <c r="A53" s="16" t="s">
        <v>43</v>
      </c>
      <c r="B53" s="118">
        <v>2.2000000000000002</v>
      </c>
      <c r="C53" s="32">
        <v>0.25</v>
      </c>
      <c r="D53" s="33">
        <f t="shared" si="0"/>
        <v>11.363636363636363</v>
      </c>
      <c r="E53" s="32">
        <v>0.6</v>
      </c>
      <c r="F53" s="34">
        <f t="shared" si="1"/>
        <v>-0.35</v>
      </c>
      <c r="G53" s="18">
        <v>0.1</v>
      </c>
      <c r="H53" s="33"/>
      <c r="I53" s="33" t="str">
        <f t="shared" si="2"/>
        <v/>
      </c>
      <c r="J53" s="33"/>
      <c r="K53" s="34" t="str">
        <f t="shared" si="3"/>
        <v/>
      </c>
    </row>
    <row r="54" spans="1:26" s="23" customFormat="1" ht="15" x14ac:dyDescent="0.25">
      <c r="A54" s="16" t="s">
        <v>115</v>
      </c>
      <c r="B54" s="118">
        <v>4</v>
      </c>
      <c r="C54" s="32">
        <v>0.21</v>
      </c>
      <c r="D54" s="33">
        <f t="shared" si="0"/>
        <v>5.25</v>
      </c>
      <c r="E54" s="32">
        <v>0.1</v>
      </c>
      <c r="F54" s="34">
        <f t="shared" si="1"/>
        <v>0.10999999999999999</v>
      </c>
      <c r="G54" s="114">
        <v>1.6</v>
      </c>
      <c r="H54" s="33"/>
      <c r="I54" s="33" t="str">
        <f t="shared" si="2"/>
        <v/>
      </c>
      <c r="J54" s="33"/>
      <c r="K54" s="34" t="str">
        <f t="shared" si="3"/>
        <v/>
      </c>
    </row>
    <row r="55" spans="1:26" hidden="1" x14ac:dyDescent="0.2">
      <c r="A55" s="16" t="s">
        <v>45</v>
      </c>
      <c r="B55" s="118">
        <v>0.7</v>
      </c>
      <c r="C55" s="32"/>
      <c r="D55" s="33" t="str">
        <f t="shared" si="0"/>
        <v/>
      </c>
      <c r="E55" s="32">
        <v>0.01</v>
      </c>
      <c r="F55" s="34" t="str">
        <f t="shared" si="1"/>
        <v/>
      </c>
      <c r="G55" s="114">
        <v>1</v>
      </c>
      <c r="H55" s="33"/>
      <c r="I55" s="33" t="str">
        <f t="shared" si="2"/>
        <v/>
      </c>
      <c r="J55" s="33"/>
      <c r="K55" s="34" t="str">
        <f t="shared" si="3"/>
        <v/>
      </c>
    </row>
    <row r="56" spans="1:26" hidden="1" x14ac:dyDescent="0.2">
      <c r="A56" s="40" t="s">
        <v>46</v>
      </c>
      <c r="B56" s="118">
        <v>5.7</v>
      </c>
      <c r="C56" s="32"/>
      <c r="D56" s="33" t="str">
        <f t="shared" si="0"/>
        <v/>
      </c>
      <c r="E56" s="32">
        <v>2.6</v>
      </c>
      <c r="F56" s="34" t="str">
        <f t="shared" si="1"/>
        <v/>
      </c>
      <c r="G56" s="114">
        <v>8.1</v>
      </c>
      <c r="H56" s="33"/>
      <c r="I56" s="33" t="str">
        <f t="shared" si="2"/>
        <v/>
      </c>
      <c r="J56" s="33">
        <v>2.2000000000000002</v>
      </c>
      <c r="K56" s="34" t="str">
        <f t="shared" si="3"/>
        <v/>
      </c>
    </row>
    <row r="57" spans="1:26" s="23" customFormat="1" ht="15" hidden="1" x14ac:dyDescent="0.25">
      <c r="A57" s="12" t="s">
        <v>47</v>
      </c>
      <c r="B57" s="121">
        <v>57</v>
      </c>
      <c r="C57" s="30">
        <f>SUM(C58:C71)</f>
        <v>0</v>
      </c>
      <c r="D57" s="30" t="str">
        <f t="shared" si="0"/>
        <v/>
      </c>
      <c r="E57" s="30">
        <v>0</v>
      </c>
      <c r="F57" s="31" t="str">
        <f t="shared" si="1"/>
        <v/>
      </c>
      <c r="G57" s="115">
        <v>27</v>
      </c>
      <c r="H57" s="30">
        <f>SUM(H58:H71)</f>
        <v>0</v>
      </c>
      <c r="I57" s="30" t="str">
        <f t="shared" si="2"/>
        <v/>
      </c>
      <c r="J57" s="30">
        <v>0.1</v>
      </c>
      <c r="K57" s="31" t="str">
        <f t="shared" si="3"/>
        <v/>
      </c>
    </row>
    <row r="58" spans="1:26" hidden="1" x14ac:dyDescent="0.2">
      <c r="A58" s="16" t="s">
        <v>48</v>
      </c>
      <c r="B58" s="122">
        <v>2.2999999999999998</v>
      </c>
      <c r="C58" s="33"/>
      <c r="D58" s="33" t="str">
        <f t="shared" si="0"/>
        <v/>
      </c>
      <c r="E58" s="33"/>
      <c r="F58" s="34" t="str">
        <f t="shared" si="1"/>
        <v/>
      </c>
      <c r="G58" s="114">
        <v>1.3</v>
      </c>
      <c r="H58" s="33"/>
      <c r="I58" s="33" t="str">
        <f t="shared" si="2"/>
        <v/>
      </c>
      <c r="J58" s="33"/>
      <c r="K58" s="34" t="str">
        <f t="shared" si="3"/>
        <v/>
      </c>
    </row>
    <row r="59" spans="1:26" hidden="1" x14ac:dyDescent="0.2">
      <c r="A59" s="16" t="s">
        <v>49</v>
      </c>
      <c r="B59" s="122">
        <v>2.1</v>
      </c>
      <c r="C59" s="33"/>
      <c r="D59" s="33" t="str">
        <f t="shared" si="0"/>
        <v/>
      </c>
      <c r="E59" s="33"/>
      <c r="F59" s="34" t="str">
        <f t="shared" si="1"/>
        <v/>
      </c>
      <c r="G59" s="114">
        <v>1.3</v>
      </c>
      <c r="H59" s="33"/>
      <c r="I59" s="33" t="str">
        <f t="shared" si="2"/>
        <v/>
      </c>
      <c r="J59" s="33"/>
      <c r="K59" s="34" t="str">
        <f t="shared" si="3"/>
        <v/>
      </c>
    </row>
    <row r="60" spans="1:26" hidden="1" x14ac:dyDescent="0.2">
      <c r="A60" s="16" t="s">
        <v>50</v>
      </c>
      <c r="B60" s="122">
        <v>0.7</v>
      </c>
      <c r="C60" s="33"/>
      <c r="D60" s="33" t="str">
        <f t="shared" si="0"/>
        <v/>
      </c>
      <c r="E60" s="33"/>
      <c r="F60" s="34" t="str">
        <f t="shared" si="1"/>
        <v/>
      </c>
      <c r="G60" s="114">
        <v>0.8</v>
      </c>
      <c r="H60" s="33"/>
      <c r="I60" s="33" t="str">
        <f t="shared" si="2"/>
        <v/>
      </c>
      <c r="J60" s="33"/>
      <c r="K60" s="34" t="str">
        <f t="shared" si="3"/>
        <v/>
      </c>
    </row>
    <row r="61" spans="1:26" hidden="1" x14ac:dyDescent="0.2">
      <c r="A61" s="16" t="s">
        <v>51</v>
      </c>
      <c r="B61" s="122">
        <v>6.7</v>
      </c>
      <c r="C61" s="33"/>
      <c r="D61" s="33" t="str">
        <f t="shared" si="0"/>
        <v/>
      </c>
      <c r="E61" s="33"/>
      <c r="F61" s="34" t="str">
        <f t="shared" si="1"/>
        <v/>
      </c>
      <c r="G61" s="114">
        <v>3.1</v>
      </c>
      <c r="H61" s="33"/>
      <c r="I61" s="33" t="str">
        <f t="shared" si="2"/>
        <v/>
      </c>
      <c r="J61" s="33"/>
      <c r="K61" s="34" t="str">
        <f t="shared" si="3"/>
        <v/>
      </c>
    </row>
    <row r="62" spans="1:26" hidden="1" x14ac:dyDescent="0.2">
      <c r="A62" s="16" t="s">
        <v>52</v>
      </c>
      <c r="B62" s="122">
        <v>6.7</v>
      </c>
      <c r="C62" s="33"/>
      <c r="D62" s="33" t="str">
        <f t="shared" si="0"/>
        <v/>
      </c>
      <c r="E62" s="33"/>
      <c r="F62" s="34" t="str">
        <f t="shared" si="1"/>
        <v/>
      </c>
      <c r="G62" s="114">
        <v>0.7</v>
      </c>
      <c r="H62" s="33"/>
      <c r="I62" s="33" t="str">
        <f t="shared" si="2"/>
        <v/>
      </c>
      <c r="J62" s="33"/>
      <c r="K62" s="34" t="str">
        <f t="shared" si="3"/>
        <v/>
      </c>
    </row>
    <row r="63" spans="1:26" hidden="1" x14ac:dyDescent="0.2">
      <c r="A63" s="16" t="s">
        <v>53</v>
      </c>
      <c r="B63" s="122">
        <v>7.1</v>
      </c>
      <c r="C63" s="33"/>
      <c r="D63" s="33" t="str">
        <f t="shared" si="0"/>
        <v/>
      </c>
      <c r="E63" s="33"/>
      <c r="F63" s="34" t="str">
        <f t="shared" si="1"/>
        <v/>
      </c>
      <c r="G63" s="114">
        <v>0.8</v>
      </c>
      <c r="H63" s="33"/>
      <c r="I63" s="33" t="str">
        <f t="shared" si="2"/>
        <v/>
      </c>
      <c r="J63" s="33"/>
      <c r="K63" s="34" t="str">
        <f t="shared" si="3"/>
        <v/>
      </c>
    </row>
    <row r="64" spans="1:26" hidden="1" x14ac:dyDescent="0.2">
      <c r="A64" s="16" t="s">
        <v>54</v>
      </c>
      <c r="B64" s="122">
        <v>4</v>
      </c>
      <c r="C64" s="33"/>
      <c r="D64" s="33" t="str">
        <f t="shared" si="0"/>
        <v/>
      </c>
      <c r="E64" s="33"/>
      <c r="F64" s="34" t="str">
        <f t="shared" si="1"/>
        <v/>
      </c>
      <c r="G64" s="114">
        <v>1.2</v>
      </c>
      <c r="H64" s="33"/>
      <c r="I64" s="33" t="str">
        <f t="shared" si="2"/>
        <v/>
      </c>
      <c r="J64" s="33"/>
      <c r="K64" s="34" t="str">
        <f t="shared" si="3"/>
        <v/>
      </c>
    </row>
    <row r="65" spans="1:12" hidden="1" x14ac:dyDescent="0.2">
      <c r="A65" s="16" t="s">
        <v>55</v>
      </c>
      <c r="B65" s="122">
        <v>2</v>
      </c>
      <c r="C65" s="33"/>
      <c r="D65" s="33" t="str">
        <f t="shared" si="0"/>
        <v/>
      </c>
      <c r="E65" s="33"/>
      <c r="F65" s="34" t="str">
        <f t="shared" si="1"/>
        <v/>
      </c>
      <c r="G65" s="114">
        <v>0.2</v>
      </c>
      <c r="H65" s="33"/>
      <c r="I65" s="33" t="str">
        <f t="shared" si="2"/>
        <v/>
      </c>
      <c r="J65" s="33"/>
      <c r="K65" s="34" t="str">
        <f t="shared" si="3"/>
        <v/>
      </c>
    </row>
    <row r="66" spans="1:12" hidden="1" x14ac:dyDescent="0.2">
      <c r="A66" s="16" t="s">
        <v>56</v>
      </c>
      <c r="B66" s="122">
        <v>13.8</v>
      </c>
      <c r="C66" s="33"/>
      <c r="D66" s="33" t="str">
        <f t="shared" si="0"/>
        <v/>
      </c>
      <c r="E66" s="33"/>
      <c r="F66" s="34" t="str">
        <f t="shared" si="1"/>
        <v/>
      </c>
      <c r="G66" s="114">
        <v>1.1000000000000001</v>
      </c>
      <c r="H66" s="33"/>
      <c r="I66" s="33" t="str">
        <f t="shared" si="2"/>
        <v/>
      </c>
      <c r="J66" s="33"/>
      <c r="K66" s="34" t="str">
        <f t="shared" si="3"/>
        <v/>
      </c>
    </row>
    <row r="67" spans="1:12" hidden="1" x14ac:dyDescent="0.2">
      <c r="A67" s="16" t="s">
        <v>57</v>
      </c>
      <c r="B67" s="122">
        <v>2</v>
      </c>
      <c r="C67" s="33"/>
      <c r="D67" s="33" t="str">
        <f t="shared" si="0"/>
        <v/>
      </c>
      <c r="E67" s="33"/>
      <c r="F67" s="34" t="str">
        <f t="shared" si="1"/>
        <v/>
      </c>
      <c r="G67" s="114">
        <v>2.1</v>
      </c>
      <c r="H67" s="33"/>
      <c r="I67" s="33" t="str">
        <f t="shared" si="2"/>
        <v/>
      </c>
      <c r="J67" s="33"/>
      <c r="K67" s="34" t="str">
        <f t="shared" si="3"/>
        <v/>
      </c>
    </row>
    <row r="68" spans="1:12" hidden="1" x14ac:dyDescent="0.2">
      <c r="A68" s="16" t="s">
        <v>58</v>
      </c>
      <c r="B68" s="122">
        <v>2.6</v>
      </c>
      <c r="C68" s="33"/>
      <c r="D68" s="33" t="str">
        <f t="shared" si="0"/>
        <v/>
      </c>
      <c r="E68" s="33"/>
      <c r="F68" s="34" t="str">
        <f t="shared" si="1"/>
        <v/>
      </c>
      <c r="G68" s="114">
        <v>1.2</v>
      </c>
      <c r="H68" s="33"/>
      <c r="I68" s="33" t="str">
        <f t="shared" si="2"/>
        <v/>
      </c>
      <c r="J68" s="33"/>
      <c r="K68" s="34" t="str">
        <f t="shared" si="3"/>
        <v/>
      </c>
    </row>
    <row r="69" spans="1:12" hidden="1" x14ac:dyDescent="0.2">
      <c r="A69" s="16" t="s">
        <v>59</v>
      </c>
      <c r="B69" s="122">
        <v>4.0999999999999996</v>
      </c>
      <c r="C69" s="33"/>
      <c r="D69" s="33" t="str">
        <f t="shared" si="0"/>
        <v/>
      </c>
      <c r="E69" s="33"/>
      <c r="F69" s="34" t="str">
        <f t="shared" si="1"/>
        <v/>
      </c>
      <c r="G69" s="18">
        <v>3.8</v>
      </c>
      <c r="H69" s="33"/>
      <c r="I69" s="33" t="str">
        <f t="shared" si="2"/>
        <v/>
      </c>
      <c r="J69" s="33"/>
      <c r="K69" s="34" t="str">
        <f t="shared" si="3"/>
        <v/>
      </c>
    </row>
    <row r="70" spans="1:12" s="23" customFormat="1" ht="15" hidden="1" x14ac:dyDescent="0.25">
      <c r="A70" s="16" t="s">
        <v>60</v>
      </c>
      <c r="B70" s="122">
        <v>0.9</v>
      </c>
      <c r="C70" s="33"/>
      <c r="D70" s="33" t="str">
        <f t="shared" si="0"/>
        <v/>
      </c>
      <c r="E70" s="33"/>
      <c r="F70" s="34" t="str">
        <f t="shared" si="1"/>
        <v/>
      </c>
      <c r="G70" s="114">
        <v>7.5</v>
      </c>
      <c r="H70" s="33">
        <v>0</v>
      </c>
      <c r="I70" s="33" t="str">
        <f t="shared" si="2"/>
        <v/>
      </c>
      <c r="J70" s="33">
        <v>0.1</v>
      </c>
      <c r="K70" s="34" t="str">
        <f t="shared" si="3"/>
        <v/>
      </c>
    </row>
    <row r="71" spans="1:12" hidden="1" x14ac:dyDescent="0.2">
      <c r="A71" s="16" t="s">
        <v>61</v>
      </c>
      <c r="B71" s="122">
        <v>2.1</v>
      </c>
      <c r="C71" s="33"/>
      <c r="D71" s="33" t="str">
        <f t="shared" si="0"/>
        <v/>
      </c>
      <c r="E71" s="33"/>
      <c r="F71" s="34" t="str">
        <f t="shared" si="1"/>
        <v/>
      </c>
      <c r="G71" s="114">
        <v>1.8</v>
      </c>
      <c r="H71" s="33"/>
      <c r="I71" s="33" t="str">
        <f t="shared" si="2"/>
        <v/>
      </c>
      <c r="J71" s="33"/>
      <c r="K71" s="34" t="str">
        <f t="shared" si="3"/>
        <v/>
      </c>
    </row>
    <row r="72" spans="1:12" s="23" customFormat="1" ht="15" hidden="1" x14ac:dyDescent="0.25">
      <c r="A72" s="12" t="s">
        <v>62</v>
      </c>
      <c r="B72" s="121">
        <v>34.299999999999997</v>
      </c>
      <c r="C72" s="30">
        <f>SUM(C73:C78)</f>
        <v>0</v>
      </c>
      <c r="D72" s="30" t="str">
        <f t="shared" si="0"/>
        <v/>
      </c>
      <c r="E72" s="30">
        <v>0</v>
      </c>
      <c r="F72" s="31" t="str">
        <f t="shared" si="1"/>
        <v/>
      </c>
      <c r="G72" s="115">
        <v>5.0999999999999996</v>
      </c>
      <c r="H72" s="30">
        <f>SUM(H73:H78)</f>
        <v>0</v>
      </c>
      <c r="I72" s="30" t="str">
        <f t="shared" si="2"/>
        <v/>
      </c>
      <c r="J72" s="30">
        <v>0</v>
      </c>
      <c r="K72" s="31" t="str">
        <f t="shared" si="3"/>
        <v/>
      </c>
    </row>
    <row r="73" spans="1:12" hidden="1" x14ac:dyDescent="0.2">
      <c r="A73" s="16" t="s">
        <v>63</v>
      </c>
      <c r="B73" s="122">
        <v>4.3</v>
      </c>
      <c r="C73" s="33"/>
      <c r="D73" s="33" t="str">
        <f t="shared" si="0"/>
        <v/>
      </c>
      <c r="E73" s="33"/>
      <c r="F73" s="34" t="str">
        <f t="shared" si="1"/>
        <v/>
      </c>
      <c r="G73" s="114">
        <v>0.9</v>
      </c>
      <c r="H73" s="33"/>
      <c r="I73" s="33" t="str">
        <f t="shared" si="2"/>
        <v/>
      </c>
      <c r="J73" s="33"/>
      <c r="K73" s="34" t="str">
        <f t="shared" si="3"/>
        <v/>
      </c>
    </row>
    <row r="74" spans="1:12" hidden="1" x14ac:dyDescent="0.2">
      <c r="A74" s="16" t="s">
        <v>64</v>
      </c>
      <c r="B74" s="122">
        <v>14.9</v>
      </c>
      <c r="C74" s="33"/>
      <c r="D74" s="33" t="str">
        <f t="shared" ref="D74:D105" si="4">IF(C74&gt;0,C74/B74*100,"")</f>
        <v/>
      </c>
      <c r="E74" s="33"/>
      <c r="F74" s="34" t="str">
        <f t="shared" ref="F74:F105" si="5">IF(C74&gt;0,C74-E74,"")</f>
        <v/>
      </c>
      <c r="G74" s="114">
        <v>1.4</v>
      </c>
      <c r="H74" s="33"/>
      <c r="I74" s="33" t="str">
        <f t="shared" ref="I74:I105" si="6">IF(H74&gt;0,H74/G74*100,"")</f>
        <v/>
      </c>
      <c r="J74" s="33"/>
      <c r="K74" s="34" t="str">
        <f t="shared" ref="K74:K105" si="7">IF(H74&gt;0,H74-J74,"")</f>
        <v/>
      </c>
    </row>
    <row r="75" spans="1:12" hidden="1" x14ac:dyDescent="0.2">
      <c r="A75" s="16" t="s">
        <v>65</v>
      </c>
      <c r="B75" s="122">
        <v>8.6999999999999993</v>
      </c>
      <c r="C75" s="33"/>
      <c r="D75" s="33" t="str">
        <f t="shared" si="4"/>
        <v/>
      </c>
      <c r="E75" s="33"/>
      <c r="F75" s="34" t="str">
        <f t="shared" si="5"/>
        <v/>
      </c>
      <c r="G75" s="114">
        <v>1.4</v>
      </c>
      <c r="H75" s="33"/>
      <c r="I75" s="33" t="str">
        <f t="shared" si="6"/>
        <v/>
      </c>
      <c r="J75" s="33"/>
      <c r="K75" s="34" t="str">
        <f t="shared" si="7"/>
        <v/>
      </c>
    </row>
    <row r="76" spans="1:12" s="23" customFormat="1" ht="15" hidden="1" x14ac:dyDescent="0.25">
      <c r="A76" s="16" t="s">
        <v>116</v>
      </c>
      <c r="B76" s="122">
        <v>0</v>
      </c>
      <c r="C76" s="33"/>
      <c r="D76" s="33" t="str">
        <f t="shared" si="4"/>
        <v/>
      </c>
      <c r="E76" s="33"/>
      <c r="F76" s="34" t="str">
        <f t="shared" si="5"/>
        <v/>
      </c>
      <c r="G76" s="18">
        <v>0</v>
      </c>
      <c r="H76" s="33"/>
      <c r="I76" s="33" t="str">
        <f t="shared" si="6"/>
        <v/>
      </c>
      <c r="J76" s="33"/>
      <c r="K76" s="34" t="str">
        <f t="shared" si="7"/>
        <v/>
      </c>
    </row>
    <row r="77" spans="1:12" s="23" customFormat="1" ht="15" hidden="1" x14ac:dyDescent="0.25">
      <c r="A77" s="16" t="s">
        <v>117</v>
      </c>
      <c r="B77" s="121">
        <v>0</v>
      </c>
      <c r="C77" s="30"/>
      <c r="D77" s="33" t="str">
        <f t="shared" si="4"/>
        <v/>
      </c>
      <c r="E77" s="30"/>
      <c r="F77" s="34" t="str">
        <f t="shared" si="5"/>
        <v/>
      </c>
      <c r="G77" s="114">
        <v>0</v>
      </c>
      <c r="H77" s="33">
        <v>0</v>
      </c>
      <c r="I77" s="33" t="str">
        <f t="shared" si="6"/>
        <v/>
      </c>
      <c r="J77" s="33">
        <v>0</v>
      </c>
      <c r="K77" s="34" t="str">
        <f t="shared" si="7"/>
        <v/>
      </c>
      <c r="L77" s="22"/>
    </row>
    <row r="78" spans="1:12" hidden="1" x14ac:dyDescent="0.2">
      <c r="A78" s="16" t="s">
        <v>68</v>
      </c>
      <c r="B78" s="122">
        <v>6.4</v>
      </c>
      <c r="C78" s="33"/>
      <c r="D78" s="33" t="str">
        <f t="shared" si="4"/>
        <v/>
      </c>
      <c r="E78" s="33"/>
      <c r="F78" s="34" t="str">
        <f t="shared" si="5"/>
        <v/>
      </c>
      <c r="G78" s="114">
        <v>1.3</v>
      </c>
      <c r="H78" s="33"/>
      <c r="I78" s="33" t="str">
        <f t="shared" si="6"/>
        <v/>
      </c>
      <c r="J78" s="33"/>
      <c r="K78" s="34" t="str">
        <f t="shared" si="7"/>
        <v/>
      </c>
    </row>
    <row r="79" spans="1:12" s="23" customFormat="1" ht="15" hidden="1" x14ac:dyDescent="0.25">
      <c r="A79" s="12" t="s">
        <v>118</v>
      </c>
      <c r="B79" s="121">
        <v>42.5</v>
      </c>
      <c r="C79" s="30">
        <f>SUM(C80:C94)</f>
        <v>0</v>
      </c>
      <c r="D79" s="30" t="str">
        <f t="shared" si="4"/>
        <v/>
      </c>
      <c r="E79" s="30">
        <v>0</v>
      </c>
      <c r="F79" s="31" t="str">
        <f t="shared" si="5"/>
        <v/>
      </c>
      <c r="G79" s="115">
        <v>12</v>
      </c>
      <c r="H79" s="30">
        <f>SUM(H80:H94)</f>
        <v>0</v>
      </c>
      <c r="I79" s="30" t="str">
        <f t="shared" si="6"/>
        <v/>
      </c>
      <c r="J79" s="30">
        <v>0</v>
      </c>
      <c r="K79" s="31" t="str">
        <f t="shared" si="7"/>
        <v/>
      </c>
    </row>
    <row r="80" spans="1:12" hidden="1" x14ac:dyDescent="0.2">
      <c r="A80" s="16" t="s">
        <v>70</v>
      </c>
      <c r="B80" s="122">
        <v>0.1</v>
      </c>
      <c r="C80" s="33"/>
      <c r="D80" s="33" t="str">
        <f t="shared" si="4"/>
        <v/>
      </c>
      <c r="E80" s="33"/>
      <c r="F80" s="34" t="str">
        <f t="shared" si="5"/>
        <v/>
      </c>
      <c r="G80" s="114">
        <v>0.1</v>
      </c>
      <c r="H80" s="33"/>
      <c r="I80" s="33" t="str">
        <f t="shared" si="6"/>
        <v/>
      </c>
      <c r="J80" s="33"/>
      <c r="K80" s="34" t="str">
        <f t="shared" si="7"/>
        <v/>
      </c>
    </row>
    <row r="81" spans="1:11" hidden="1" x14ac:dyDescent="0.2">
      <c r="A81" s="16" t="s">
        <v>71</v>
      </c>
      <c r="B81" s="122">
        <v>1.7</v>
      </c>
      <c r="C81" s="33"/>
      <c r="D81" s="33" t="str">
        <f t="shared" si="4"/>
        <v/>
      </c>
      <c r="E81" s="33"/>
      <c r="F81" s="34" t="str">
        <f t="shared" si="5"/>
        <v/>
      </c>
      <c r="G81" s="114">
        <v>2.5</v>
      </c>
      <c r="H81" s="33"/>
      <c r="I81" s="33" t="str">
        <f t="shared" si="6"/>
        <v/>
      </c>
      <c r="J81" s="33"/>
      <c r="K81" s="34" t="str">
        <f t="shared" si="7"/>
        <v/>
      </c>
    </row>
    <row r="82" spans="1:11" hidden="1" x14ac:dyDescent="0.2">
      <c r="A82" s="16" t="s">
        <v>72</v>
      </c>
      <c r="B82" s="122">
        <v>0.6</v>
      </c>
      <c r="C82" s="33"/>
      <c r="D82" s="33" t="str">
        <f t="shared" si="4"/>
        <v/>
      </c>
      <c r="E82" s="33"/>
      <c r="F82" s="34" t="str">
        <f t="shared" si="5"/>
        <v/>
      </c>
      <c r="G82" s="114">
        <v>0.1</v>
      </c>
      <c r="H82" s="33"/>
      <c r="I82" s="33" t="str">
        <f t="shared" si="6"/>
        <v/>
      </c>
      <c r="J82" s="33"/>
      <c r="K82" s="34" t="str">
        <f t="shared" si="7"/>
        <v/>
      </c>
    </row>
    <row r="83" spans="1:11" hidden="1" x14ac:dyDescent="0.2">
      <c r="A83" s="16" t="s">
        <v>73</v>
      </c>
      <c r="B83" s="122">
        <v>0.8</v>
      </c>
      <c r="C83" s="33"/>
      <c r="D83" s="33" t="str">
        <f t="shared" si="4"/>
        <v/>
      </c>
      <c r="E83" s="33"/>
      <c r="F83" s="34" t="str">
        <f t="shared" si="5"/>
        <v/>
      </c>
      <c r="G83" s="114">
        <v>0.4</v>
      </c>
      <c r="H83" s="33"/>
      <c r="I83" s="33" t="str">
        <f t="shared" si="6"/>
        <v/>
      </c>
      <c r="J83" s="33"/>
      <c r="K83" s="34" t="str">
        <f t="shared" si="7"/>
        <v/>
      </c>
    </row>
    <row r="84" spans="1:11" hidden="1" x14ac:dyDescent="0.2">
      <c r="A84" s="16" t="s">
        <v>74</v>
      </c>
      <c r="B84" s="122">
        <v>6.5</v>
      </c>
      <c r="C84" s="33"/>
      <c r="D84" s="33" t="str">
        <f t="shared" si="4"/>
        <v/>
      </c>
      <c r="E84" s="33"/>
      <c r="F84" s="34" t="str">
        <f t="shared" si="5"/>
        <v/>
      </c>
      <c r="G84" s="114">
        <v>2</v>
      </c>
      <c r="H84" s="33"/>
      <c r="I84" s="33" t="str">
        <f t="shared" si="6"/>
        <v/>
      </c>
      <c r="J84" s="33"/>
      <c r="K84" s="34" t="str">
        <f t="shared" si="7"/>
        <v/>
      </c>
    </row>
    <row r="85" spans="1:11" hidden="1" x14ac:dyDescent="0.2">
      <c r="A85" s="16" t="s">
        <v>75</v>
      </c>
      <c r="B85" s="114">
        <v>5.4</v>
      </c>
      <c r="C85" s="33"/>
      <c r="D85" s="33" t="str">
        <f t="shared" si="4"/>
        <v/>
      </c>
      <c r="E85" s="33"/>
      <c r="F85" s="34" t="str">
        <f t="shared" si="5"/>
        <v/>
      </c>
      <c r="G85" s="114">
        <v>1.1000000000000001</v>
      </c>
      <c r="H85" s="33"/>
      <c r="I85" s="33" t="str">
        <f t="shared" si="6"/>
        <v/>
      </c>
      <c r="J85" s="33"/>
      <c r="K85" s="34" t="str">
        <f t="shared" si="7"/>
        <v/>
      </c>
    </row>
    <row r="86" spans="1:11" hidden="1" x14ac:dyDescent="0.2">
      <c r="A86" s="16" t="s">
        <v>119</v>
      </c>
      <c r="B86" s="114">
        <v>0</v>
      </c>
      <c r="C86" s="33"/>
      <c r="D86" s="33" t="str">
        <f t="shared" si="4"/>
        <v/>
      </c>
      <c r="E86" s="33"/>
      <c r="F86" s="34" t="str">
        <f t="shared" si="5"/>
        <v/>
      </c>
      <c r="G86" s="114">
        <v>0</v>
      </c>
      <c r="H86" s="33"/>
      <c r="I86" s="33" t="str">
        <f t="shared" si="6"/>
        <v/>
      </c>
      <c r="J86" s="33"/>
      <c r="K86" s="34" t="str">
        <f t="shared" si="7"/>
        <v/>
      </c>
    </row>
    <row r="87" spans="1:11" hidden="1" x14ac:dyDescent="0.2">
      <c r="A87" s="16" t="s">
        <v>120</v>
      </c>
      <c r="B87" s="114">
        <v>0</v>
      </c>
      <c r="C87" s="33"/>
      <c r="D87" s="33" t="str">
        <f t="shared" si="4"/>
        <v/>
      </c>
      <c r="E87" s="33"/>
      <c r="F87" s="34" t="str">
        <f t="shared" si="5"/>
        <v/>
      </c>
      <c r="G87" s="114">
        <v>0</v>
      </c>
      <c r="H87" s="33"/>
      <c r="I87" s="33" t="str">
        <f t="shared" si="6"/>
        <v/>
      </c>
      <c r="J87" s="33"/>
      <c r="K87" s="34" t="str">
        <f t="shared" si="7"/>
        <v/>
      </c>
    </row>
    <row r="88" spans="1:11" hidden="1" x14ac:dyDescent="0.2">
      <c r="A88" s="16" t="s">
        <v>78</v>
      </c>
      <c r="B88" s="114">
        <v>4.5999999999999996</v>
      </c>
      <c r="C88" s="33"/>
      <c r="D88" s="33" t="str">
        <f t="shared" si="4"/>
        <v/>
      </c>
      <c r="E88" s="33"/>
      <c r="F88" s="34" t="str">
        <f t="shared" si="5"/>
        <v/>
      </c>
      <c r="G88" s="114">
        <v>1</v>
      </c>
      <c r="H88" s="33"/>
      <c r="I88" s="33" t="str">
        <f t="shared" si="6"/>
        <v/>
      </c>
      <c r="J88" s="33"/>
      <c r="K88" s="34" t="str">
        <f t="shared" si="7"/>
        <v/>
      </c>
    </row>
    <row r="89" spans="1:11" hidden="1" x14ac:dyDescent="0.2">
      <c r="A89" s="16" t="s">
        <v>121</v>
      </c>
      <c r="B89" s="114">
        <v>0</v>
      </c>
      <c r="C89" s="33"/>
      <c r="D89" s="33" t="str">
        <f t="shared" si="4"/>
        <v/>
      </c>
      <c r="E89" s="33"/>
      <c r="F89" s="34" t="str">
        <f t="shared" si="5"/>
        <v/>
      </c>
      <c r="G89" s="114">
        <v>0</v>
      </c>
      <c r="H89" s="33"/>
      <c r="I89" s="33" t="str">
        <f t="shared" si="6"/>
        <v/>
      </c>
      <c r="J89" s="33"/>
      <c r="K89" s="34" t="str">
        <f t="shared" si="7"/>
        <v/>
      </c>
    </row>
    <row r="90" spans="1:11" hidden="1" x14ac:dyDescent="0.2">
      <c r="A90" s="16" t="s">
        <v>80</v>
      </c>
      <c r="B90" s="114">
        <v>8.9</v>
      </c>
      <c r="C90" s="33"/>
      <c r="D90" s="33" t="str">
        <f t="shared" si="4"/>
        <v/>
      </c>
      <c r="E90" s="33"/>
      <c r="F90" s="34" t="str">
        <f t="shared" si="5"/>
        <v/>
      </c>
      <c r="G90" s="114">
        <v>1.3</v>
      </c>
      <c r="H90" s="33"/>
      <c r="I90" s="33" t="str">
        <f t="shared" si="6"/>
        <v/>
      </c>
      <c r="J90" s="33"/>
      <c r="K90" s="34" t="str">
        <f t="shared" si="7"/>
        <v/>
      </c>
    </row>
    <row r="91" spans="1:11" hidden="1" x14ac:dyDescent="0.2">
      <c r="A91" s="16" t="s">
        <v>81</v>
      </c>
      <c r="B91" s="114">
        <v>4.0999999999999996</v>
      </c>
      <c r="C91" s="33"/>
      <c r="D91" s="33" t="str">
        <f t="shared" si="4"/>
        <v/>
      </c>
      <c r="E91" s="33"/>
      <c r="F91" s="34" t="str">
        <f t="shared" si="5"/>
        <v/>
      </c>
      <c r="G91" s="114">
        <v>0.8</v>
      </c>
      <c r="H91" s="33"/>
      <c r="I91" s="33" t="str">
        <f t="shared" si="6"/>
        <v/>
      </c>
      <c r="J91" s="33"/>
      <c r="K91" s="34" t="str">
        <f t="shared" si="7"/>
        <v/>
      </c>
    </row>
    <row r="92" spans="1:11" hidden="1" x14ac:dyDescent="0.2">
      <c r="A92" s="16" t="s">
        <v>82</v>
      </c>
      <c r="B92" s="114">
        <v>7.3</v>
      </c>
      <c r="C92" s="33"/>
      <c r="D92" s="33" t="str">
        <f t="shared" si="4"/>
        <v/>
      </c>
      <c r="E92" s="33"/>
      <c r="F92" s="34" t="str">
        <f t="shared" si="5"/>
        <v/>
      </c>
      <c r="G92" s="114">
        <v>2</v>
      </c>
      <c r="H92" s="33"/>
      <c r="I92" s="33" t="str">
        <f t="shared" si="6"/>
        <v/>
      </c>
      <c r="J92" s="33"/>
      <c r="K92" s="34" t="str">
        <f t="shared" si="7"/>
        <v/>
      </c>
    </row>
    <row r="93" spans="1:11" s="23" customFormat="1" ht="15" hidden="1" x14ac:dyDescent="0.25">
      <c r="A93" s="16" t="s">
        <v>83</v>
      </c>
      <c r="B93" s="18">
        <v>1.8</v>
      </c>
      <c r="C93" s="33"/>
      <c r="D93" s="33" t="str">
        <f t="shared" si="4"/>
        <v/>
      </c>
      <c r="E93" s="33"/>
      <c r="F93" s="34" t="str">
        <f t="shared" si="5"/>
        <v/>
      </c>
      <c r="G93" s="18">
        <v>0.5</v>
      </c>
      <c r="H93" s="33"/>
      <c r="I93" s="33" t="str">
        <f t="shared" si="6"/>
        <v/>
      </c>
      <c r="J93" s="33"/>
      <c r="K93" s="34" t="str">
        <f t="shared" si="7"/>
        <v/>
      </c>
    </row>
    <row r="94" spans="1:11" hidden="1" x14ac:dyDescent="0.2">
      <c r="A94" s="16" t="s">
        <v>122</v>
      </c>
      <c r="B94" s="114">
        <v>0.7</v>
      </c>
      <c r="C94" s="33"/>
      <c r="D94" s="33" t="str">
        <f t="shared" si="4"/>
        <v/>
      </c>
      <c r="E94" s="33"/>
      <c r="F94" s="34" t="str">
        <f t="shared" si="5"/>
        <v/>
      </c>
      <c r="G94" s="114">
        <v>0.2</v>
      </c>
      <c r="H94" s="33"/>
      <c r="I94" s="33" t="str">
        <f t="shared" si="6"/>
        <v/>
      </c>
      <c r="J94" s="33"/>
      <c r="K94" s="34" t="str">
        <f t="shared" si="7"/>
        <v/>
      </c>
    </row>
    <row r="95" spans="1:11" hidden="1" x14ac:dyDescent="0.2">
      <c r="A95" s="16" t="s">
        <v>123</v>
      </c>
      <c r="B95" s="114">
        <v>0</v>
      </c>
      <c r="C95" s="33"/>
      <c r="D95" s="33" t="str">
        <f t="shared" si="4"/>
        <v/>
      </c>
      <c r="E95" s="33"/>
      <c r="F95" s="34" t="str">
        <f t="shared" si="5"/>
        <v/>
      </c>
      <c r="G95" s="114">
        <v>0</v>
      </c>
      <c r="H95" s="33"/>
      <c r="I95" s="33" t="str">
        <f t="shared" si="6"/>
        <v/>
      </c>
      <c r="J95" s="33"/>
      <c r="K95" s="34" t="str">
        <f t="shared" si="7"/>
        <v/>
      </c>
    </row>
    <row r="96" spans="1:11" s="23" customFormat="1" ht="15" x14ac:dyDescent="0.25">
      <c r="A96" s="12" t="s">
        <v>86</v>
      </c>
      <c r="B96" s="115">
        <v>16.3</v>
      </c>
      <c r="C96" s="30">
        <f>SUM(C97:C105)</f>
        <v>1E-3</v>
      </c>
      <c r="D96" s="30">
        <f t="shared" si="4"/>
        <v>6.1349693251533744E-3</v>
      </c>
      <c r="E96" s="30">
        <v>0</v>
      </c>
      <c r="F96" s="31">
        <f t="shared" si="5"/>
        <v>1E-3</v>
      </c>
      <c r="G96" s="115">
        <v>7.5</v>
      </c>
      <c r="H96" s="35">
        <f>SUM(H97:H105)</f>
        <v>1.4E-2</v>
      </c>
      <c r="I96" s="30">
        <f t="shared" si="6"/>
        <v>0.18666666666666668</v>
      </c>
      <c r="J96" s="30">
        <v>0.1</v>
      </c>
      <c r="K96" s="31">
        <f t="shared" si="7"/>
        <v>-8.6000000000000007E-2</v>
      </c>
    </row>
    <row r="97" spans="1:11" hidden="1" x14ac:dyDescent="0.2">
      <c r="A97" s="16" t="s">
        <v>87</v>
      </c>
      <c r="B97" s="114">
        <v>2.8</v>
      </c>
      <c r="C97" s="33"/>
      <c r="D97" s="33" t="str">
        <f t="shared" si="4"/>
        <v/>
      </c>
      <c r="E97" s="33"/>
      <c r="F97" s="34" t="str">
        <f t="shared" si="5"/>
        <v/>
      </c>
      <c r="G97" s="114">
        <v>0.9</v>
      </c>
      <c r="H97" s="33"/>
      <c r="I97" s="33" t="str">
        <f t="shared" si="6"/>
        <v/>
      </c>
      <c r="J97" s="33"/>
      <c r="K97" s="34" t="str">
        <f t="shared" si="7"/>
        <v/>
      </c>
    </row>
    <row r="98" spans="1:11" x14ac:dyDescent="0.2">
      <c r="A98" s="66" t="s">
        <v>88</v>
      </c>
      <c r="B98" s="117">
        <v>4.3</v>
      </c>
      <c r="C98" s="173">
        <v>1E-3</v>
      </c>
      <c r="D98" s="43">
        <f t="shared" si="4"/>
        <v>2.3255813953488372E-2</v>
      </c>
      <c r="E98" s="43">
        <v>0.01</v>
      </c>
      <c r="F98" s="44">
        <f t="shared" si="5"/>
        <v>-9.0000000000000011E-3</v>
      </c>
      <c r="G98" s="117">
        <v>3.6</v>
      </c>
      <c r="H98" s="104">
        <v>1.4E-2</v>
      </c>
      <c r="I98" s="43">
        <f t="shared" si="6"/>
        <v>0.3888888888888889</v>
      </c>
      <c r="J98" s="43">
        <v>0.05</v>
      </c>
      <c r="K98" s="44">
        <f t="shared" si="7"/>
        <v>-3.6000000000000004E-2</v>
      </c>
    </row>
    <row r="99" spans="1:11" hidden="1" x14ac:dyDescent="0.2">
      <c r="A99" s="170" t="s">
        <v>89</v>
      </c>
      <c r="B99" s="171">
        <v>1</v>
      </c>
      <c r="C99" s="63"/>
      <c r="D99" s="63" t="str">
        <f t="shared" si="4"/>
        <v/>
      </c>
      <c r="E99" s="63"/>
      <c r="F99" s="172" t="str">
        <f t="shared" si="5"/>
        <v/>
      </c>
      <c r="G99" s="171">
        <v>0.5</v>
      </c>
      <c r="H99" s="63"/>
      <c r="I99" s="63" t="str">
        <f t="shared" si="6"/>
        <v/>
      </c>
      <c r="J99" s="63"/>
      <c r="K99" s="172" t="str">
        <f t="shared" si="7"/>
        <v/>
      </c>
    </row>
    <row r="100" spans="1:11" hidden="1" x14ac:dyDescent="0.2">
      <c r="A100" s="16" t="s">
        <v>90</v>
      </c>
      <c r="B100" s="114">
        <v>2.5</v>
      </c>
      <c r="C100" s="33"/>
      <c r="D100" s="33" t="str">
        <f t="shared" si="4"/>
        <v/>
      </c>
      <c r="E100" s="33"/>
      <c r="F100" s="34" t="str">
        <f t="shared" si="5"/>
        <v/>
      </c>
      <c r="G100" s="114">
        <v>0.8</v>
      </c>
      <c r="H100" s="33"/>
      <c r="I100" s="33" t="str">
        <f t="shared" si="6"/>
        <v/>
      </c>
      <c r="J100" s="33"/>
      <c r="K100" s="34" t="str">
        <f t="shared" si="7"/>
        <v/>
      </c>
    </row>
    <row r="101" spans="1:11" hidden="1" x14ac:dyDescent="0.2">
      <c r="A101" s="16" t="s">
        <v>91</v>
      </c>
      <c r="B101" s="114">
        <v>0.8</v>
      </c>
      <c r="C101" s="33"/>
      <c r="D101" s="33" t="str">
        <f t="shared" si="4"/>
        <v/>
      </c>
      <c r="E101" s="33"/>
      <c r="F101" s="34" t="str">
        <f t="shared" si="5"/>
        <v/>
      </c>
      <c r="G101" s="114">
        <v>0.3</v>
      </c>
      <c r="H101" s="33"/>
      <c r="I101" s="33" t="str">
        <f t="shared" si="6"/>
        <v/>
      </c>
      <c r="J101" s="33"/>
      <c r="K101" s="34" t="str">
        <f t="shared" si="7"/>
        <v/>
      </c>
    </row>
    <row r="102" spans="1:11" hidden="1" x14ac:dyDescent="0.2">
      <c r="A102" s="16" t="s">
        <v>124</v>
      </c>
      <c r="B102" s="114">
        <v>0</v>
      </c>
      <c r="C102" s="33"/>
      <c r="D102" s="33" t="str">
        <f t="shared" si="4"/>
        <v/>
      </c>
      <c r="E102" s="33"/>
      <c r="F102" s="34" t="str">
        <f t="shared" si="5"/>
        <v/>
      </c>
      <c r="G102" s="114">
        <v>0</v>
      </c>
      <c r="H102" s="33"/>
      <c r="I102" s="33" t="str">
        <f t="shared" si="6"/>
        <v/>
      </c>
      <c r="J102" s="33"/>
      <c r="K102" s="34" t="str">
        <f t="shared" si="7"/>
        <v/>
      </c>
    </row>
    <row r="103" spans="1:11" hidden="1" x14ac:dyDescent="0.2">
      <c r="A103" s="16" t="s">
        <v>93</v>
      </c>
      <c r="B103" s="114">
        <v>1.2</v>
      </c>
      <c r="C103" s="33"/>
      <c r="D103" s="33" t="str">
        <f t="shared" si="4"/>
        <v/>
      </c>
      <c r="E103" s="33"/>
      <c r="F103" s="34" t="str">
        <f t="shared" si="5"/>
        <v/>
      </c>
      <c r="G103" s="114">
        <v>0.1</v>
      </c>
      <c r="H103" s="33"/>
      <c r="I103" s="33" t="str">
        <f t="shared" si="6"/>
        <v/>
      </c>
      <c r="J103" s="33"/>
      <c r="K103" s="34" t="str">
        <f t="shared" si="7"/>
        <v/>
      </c>
    </row>
    <row r="104" spans="1:11" hidden="1" x14ac:dyDescent="0.2">
      <c r="A104" s="16" t="s">
        <v>94</v>
      </c>
      <c r="B104" s="18">
        <v>2.2000000000000002</v>
      </c>
      <c r="C104" s="41"/>
      <c r="D104" s="33" t="str">
        <f t="shared" si="4"/>
        <v/>
      </c>
      <c r="E104" s="17"/>
      <c r="F104" s="34" t="str">
        <f t="shared" si="5"/>
        <v/>
      </c>
      <c r="G104" s="18">
        <v>0.8</v>
      </c>
      <c r="H104" s="41"/>
      <c r="I104" s="33" t="str">
        <f t="shared" si="6"/>
        <v/>
      </c>
      <c r="J104" s="17"/>
      <c r="K104" s="34" t="str">
        <f t="shared" si="7"/>
        <v/>
      </c>
    </row>
    <row r="105" spans="1:11" s="20" customFormat="1" hidden="1" x14ac:dyDescent="0.2">
      <c r="A105" s="27" t="s">
        <v>95</v>
      </c>
      <c r="B105" s="111">
        <v>1.6</v>
      </c>
      <c r="C105" s="42"/>
      <c r="D105" s="43" t="str">
        <f t="shared" si="4"/>
        <v/>
      </c>
      <c r="E105" s="25"/>
      <c r="F105" s="44" t="str">
        <f t="shared" si="5"/>
        <v/>
      </c>
      <c r="G105" s="111">
        <v>0.7</v>
      </c>
      <c r="H105" s="42"/>
      <c r="I105" s="43" t="str">
        <f t="shared" si="6"/>
        <v/>
      </c>
      <c r="J105" s="42"/>
      <c r="K105" s="44" t="str">
        <f t="shared" si="7"/>
        <v/>
      </c>
    </row>
    <row r="106" spans="1:11" s="20" customFormat="1" x14ac:dyDescent="0.2">
      <c r="E106" s="21"/>
    </row>
    <row r="107" spans="1:11" s="20" customFormat="1" x14ac:dyDescent="0.2">
      <c r="E107" s="21"/>
    </row>
    <row r="108" spans="1:11" s="20" customFormat="1" x14ac:dyDescent="0.2">
      <c r="E108" s="21"/>
    </row>
    <row r="109" spans="1:11" s="20" customFormat="1" x14ac:dyDescent="0.2">
      <c r="E109" s="21"/>
    </row>
    <row r="110" spans="1:11" s="20" customFormat="1" x14ac:dyDescent="0.2">
      <c r="E110" s="21"/>
    </row>
    <row r="111" spans="1:11" s="20" customFormat="1" x14ac:dyDescent="0.2">
      <c r="E111" s="21"/>
    </row>
    <row r="112" spans="1:11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E179" s="21"/>
    </row>
    <row r="180" spans="1:5" s="20" customFormat="1" x14ac:dyDescent="0.2">
      <c r="E180" s="21"/>
    </row>
    <row r="181" spans="1:5" s="20" customFormat="1" x14ac:dyDescent="0.2">
      <c r="E181" s="21"/>
    </row>
    <row r="182" spans="1:5" s="20" customFormat="1" x14ac:dyDescent="0.2">
      <c r="E182" s="21"/>
    </row>
    <row r="183" spans="1:5" s="20" customFormat="1" x14ac:dyDescent="0.2">
      <c r="A183" s="45"/>
    </row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>
      <c r="E248" s="21"/>
    </row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  <row r="654" s="20" customFormat="1" x14ac:dyDescent="0.2"/>
    <row r="655" s="20" customFormat="1" x14ac:dyDescent="0.2"/>
    <row r="656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</sheetData>
  <mergeCells count="15">
    <mergeCell ref="A1:K1"/>
    <mergeCell ref="A2:K2"/>
    <mergeCell ref="A6:A8"/>
    <mergeCell ref="B6:B8"/>
    <mergeCell ref="C6:F6"/>
    <mergeCell ref="G6:G8"/>
    <mergeCell ref="H6:K6"/>
    <mergeCell ref="C7:C8"/>
    <mergeCell ref="D7:D8"/>
    <mergeCell ref="E7:E8"/>
    <mergeCell ref="F7:F8"/>
    <mergeCell ref="H7:H8"/>
    <mergeCell ref="I7:I8"/>
    <mergeCell ref="J7:J8"/>
    <mergeCell ref="K7:K8"/>
  </mergeCells>
  <conditionalFormatting sqref="D9:D42 D45:D105">
    <cfRule type="cellIs" dxfId="1" priority="2" stopIfTrue="1" operator="greaterThan">
      <formula>60</formula>
    </cfRule>
  </conditionalFormatting>
  <conditionalFormatting sqref="I9:I43 I45:I105">
    <cfRule type="cellIs" dxfId="0" priority="1" stopIfTrue="1" operator="greaterThan">
      <formula>60</formula>
    </cfRule>
  </conditionalFormatting>
  <printOptions horizontalCentered="1"/>
  <pageMargins left="0.19685039370078741" right="0" top="0.59055118110236227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подкорм</vt:lpstr>
      <vt:lpstr>яров.сев и зерновые</vt:lpstr>
      <vt:lpstr>пшен и ячме</vt:lpstr>
      <vt:lpstr>кукуруза</vt:lpstr>
      <vt:lpstr>свекла</vt:lpstr>
      <vt:lpstr>подсолнечник</vt:lpstr>
      <vt:lpstr>картоф и овощ</vt:lpstr>
      <vt:lpstr>'картоф и овощ'!Заголовки_для_печати</vt:lpstr>
      <vt:lpstr>кукуруза!Заголовки_для_печати</vt:lpstr>
      <vt:lpstr>подкорм!Заголовки_для_печати</vt:lpstr>
      <vt:lpstr>'пшен и ячме'!Заголовки_для_печати</vt:lpstr>
      <vt:lpstr>'яров.сев и зерновые'!Заголовки_для_печати</vt:lpstr>
      <vt:lpstr>'картоф и овощ'!Область_печати</vt:lpstr>
      <vt:lpstr>кукуруза!Область_печати</vt:lpstr>
      <vt:lpstr>подкорм!Область_печати</vt:lpstr>
      <vt:lpstr>подсолнечник!Область_печати</vt:lpstr>
      <vt:lpstr>свекла!Область_печати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Серегина Лилия Ивановна</dc:creator>
  <cp:lastModifiedBy>Серегина Лилия Ивановна</cp:lastModifiedBy>
  <cp:lastPrinted>2018-04-13T12:07:39Z</cp:lastPrinted>
  <dcterms:created xsi:type="dcterms:W3CDTF">2018-03-16T08:23:43Z</dcterms:created>
  <dcterms:modified xsi:type="dcterms:W3CDTF">2018-04-13T12:08:15Z</dcterms:modified>
</cp:coreProperties>
</file>