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800" windowWidth="18960" windowHeight="7680" tabRatio="898" activeTab="0"/>
  </bookViews>
  <sheets>
    <sheet name="зерноск" sheetId="1" r:id="rId1"/>
    <sheet name="рапс" sheetId="2" r:id="rId2"/>
    <sheet name="картоф" sheetId="3" r:id="rId3"/>
    <sheet name="овощи" sheetId="4" r:id="rId4"/>
  </sheets>
  <definedNames>
    <definedName name="_xlnm.Print_Titles" localSheetId="0">'зерноск'!$4:$5</definedName>
    <definedName name="_xlnm.Print_Titles" localSheetId="3">'овощи'!$4:$5</definedName>
    <definedName name="_xlnm.Print_Area" localSheetId="0">'зерноск'!$A$1:$L$94</definedName>
    <definedName name="_xlnm.Print_Area" localSheetId="2">'картоф'!$A$1:$L$60</definedName>
    <definedName name="_xlnm.Print_Area" localSheetId="3">'овощи'!$A$1:$L$79</definedName>
    <definedName name="_xlnm.Print_Area" localSheetId="1">'рапс'!$A$1:$L$66</definedName>
  </definedNames>
  <calcPr fullCalcOnLoad="1"/>
</workbook>
</file>

<file path=xl/sharedStrings.xml><?xml version="1.0" encoding="utf-8"?>
<sst xmlns="http://schemas.openxmlformats.org/spreadsheetml/2006/main" count="570" uniqueCount="117">
  <si>
    <t>Урожайность, ц/га</t>
  </si>
  <si>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</si>
  <si>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</si>
  <si>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</si>
  <si>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</si>
  <si>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</si>
  <si>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</si>
  <si>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</si>
  <si>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</si>
  <si>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</si>
  <si>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</si>
  <si>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</si>
  <si>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</si>
  <si>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</si>
  <si>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</si>
  <si>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</si>
  <si>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</si>
  <si>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</si>
  <si>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</si>
  <si>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</si>
  <si>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</si>
  <si>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</si>
  <si>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</si>
  <si>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</si>
  <si>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</si>
  <si>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</si>
  <si>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</si>
  <si>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</si>
  <si>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</si>
  <si>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</si>
  <si>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</si>
  <si>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</si>
  <si>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</si>
  <si>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</si>
  <si>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</si>
  <si>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</si>
  <si>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</si>
  <si>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</si>
  <si>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</si>
  <si>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</si>
  <si>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</si>
  <si>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</si>
  <si>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</si>
  <si>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</si>
  <si>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</si>
  <si>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</si>
  <si>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</si>
  <si>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</si>
  <si>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</si>
  <si>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</si>
  <si>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</si>
  <si>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</si>
  <si>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</si>
  <si>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</si>
  <si>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</si>
  <si>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</si>
  <si>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</si>
  <si>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</si>
  <si>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</si>
  <si>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</si>
  <si>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Намолочено, тыс. тонн</t>
  </si>
  <si>
    <t xml:space="preserve">Республика Карелия </t>
  </si>
  <si>
    <t xml:space="preserve">       в т. ч.  Ненецкий а.о.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</si>
  <si>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</si>
  <si>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</si>
  <si>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</si>
  <si>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</si>
  <si>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</si>
  <si>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Респ.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</si>
  <si>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</si>
  <si>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</si>
  <si>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</si>
  <si>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</si>
  <si>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</si>
  <si>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</si>
  <si>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</si>
  <si>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</si>
  <si>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</si>
  <si>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</si>
  <si>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</si>
  <si>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</si>
  <si>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</si>
  <si>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</si>
  <si>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</si>
  <si>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</si>
  <si>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</si>
  <si>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>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</si>
  <si>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</si>
  <si>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</si>
  <si>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</si>
  <si>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</si>
  <si>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</si>
  <si>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Московская область</t>
  </si>
  <si>
    <t>Южный фед. округ</t>
  </si>
  <si>
    <t>Пермский край</t>
  </si>
  <si>
    <t xml:space="preserve">Ставропольский край   </t>
  </si>
  <si>
    <t>Обмолочено, тыс.га</t>
  </si>
  <si>
    <t>Забайкальский край</t>
  </si>
  <si>
    <t>Северо-Кавказский фед. округ</t>
  </si>
  <si>
    <t>Уборка зерновых и зернобобовых культур в Российской Федерации</t>
  </si>
  <si>
    <t/>
  </si>
  <si>
    <t>Республика Крым</t>
  </si>
  <si>
    <t>г. Севастополь</t>
  </si>
  <si>
    <t>2017 г.</t>
  </si>
  <si>
    <t>2018 г.</t>
  </si>
  <si>
    <t>2018 г. +/- к 2017 г.</t>
  </si>
  <si>
    <t>% к площ. уборки</t>
  </si>
  <si>
    <t>г. Москва</t>
  </si>
  <si>
    <t>Уборка рапса озимого и ярового в Российской Федерации</t>
  </si>
  <si>
    <t>Уборка картофеля  в сельскохозяйственных предприятиях и крестьянских (фермерских) хозяйствах  Российской Федерации</t>
  </si>
  <si>
    <t>Уборка овощей  в сельскохозяйственных предприятиях и крестьянских (фермерских) хозяйствах Российской Федерации</t>
  </si>
  <si>
    <t>Выкопано, тыс.га</t>
  </si>
  <si>
    <t>Накопано, тыс. тонн</t>
  </si>
  <si>
    <t>Убрано, тыс.га</t>
  </si>
  <si>
    <t>Собрано, тыс. тонн</t>
  </si>
  <si>
    <t>Площадь к уборке, тыс.га   (данные регионов)</t>
  </si>
  <si>
    <t>по состоянию на 5 июля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</si>
</sst>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mmm/yyyy"/>
    <numFmt numFmtId="178" formatCode="[&lt;=0.05]##0.00;##0.0"/>
  </numFmts>
  <fonts count="46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sz val="12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 applyProtection="1">
      <alignment horizontal="center" vertical="center"/>
      <protection locked="0"/>
    </xf>
    <xf numFmtId="172" fontId="3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 applyProtection="1">
      <alignment horizontal="center" vertical="center"/>
      <protection locked="0"/>
    </xf>
    <xf numFmtId="172" fontId="3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3" fillId="0" borderId="22" xfId="0" applyNumberFormat="1" applyFont="1" applyFill="1" applyBorder="1" applyAlignment="1" applyProtection="1">
      <alignment horizontal="center"/>
      <protection locked="0"/>
    </xf>
    <xf numFmtId="172" fontId="3" fillId="0" borderId="23" xfId="0" applyNumberFormat="1" applyFont="1" applyFill="1" applyBorder="1" applyAlignment="1" applyProtection="1">
      <alignment horizontal="center"/>
      <protection locked="0"/>
    </xf>
    <xf numFmtId="172" fontId="3" fillId="0" borderId="24" xfId="0" applyNumberFormat="1" applyFont="1" applyFill="1" applyBorder="1" applyAlignment="1" applyProtection="1">
      <alignment horizontal="center"/>
      <protection locked="0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3" fillId="0" borderId="25" xfId="0" applyNumberFormat="1" applyFont="1" applyFill="1" applyBorder="1" applyAlignment="1">
      <alignment horizontal="center"/>
    </xf>
    <xf numFmtId="172" fontId="4" fillId="0" borderId="24" xfId="0" applyNumberFormat="1" applyFont="1" applyFill="1" applyBorder="1" applyAlignment="1" applyProtection="1">
      <alignment horizontal="center"/>
      <protection locked="0"/>
    </xf>
    <xf numFmtId="172" fontId="4" fillId="0" borderId="12" xfId="0" applyNumberFormat="1" applyFont="1" applyFill="1" applyBorder="1" applyAlignment="1" applyProtection="1">
      <alignment horizontal="center"/>
      <protection locked="0"/>
    </xf>
    <xf numFmtId="172" fontId="4" fillId="0" borderId="25" xfId="0" applyNumberFormat="1" applyFont="1" applyFill="1" applyBorder="1" applyAlignment="1">
      <alignment horizontal="center"/>
    </xf>
    <xf numFmtId="172" fontId="2" fillId="0" borderId="24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4" fillId="0" borderId="12" xfId="0" applyNumberFormat="1" applyFont="1" applyFill="1" applyBorder="1" applyAlignment="1" applyProtection="1">
      <alignment horizontal="center"/>
      <protection locked="0"/>
    </xf>
    <xf numFmtId="172" fontId="3" fillId="0" borderId="26" xfId="0" applyNumberFormat="1" applyFont="1" applyFill="1" applyBorder="1" applyAlignment="1">
      <alignment horizontal="center"/>
    </xf>
    <xf numFmtId="172" fontId="3" fillId="0" borderId="25" xfId="0" applyNumberFormat="1" applyFont="1" applyFill="1" applyBorder="1" applyAlignment="1">
      <alignment horizontal="center"/>
    </xf>
    <xf numFmtId="172" fontId="3" fillId="0" borderId="25" xfId="0" applyNumberFormat="1" applyFont="1" applyFill="1" applyBorder="1" applyAlignment="1" applyProtection="1">
      <alignment horizontal="center" vertical="center"/>
      <protection locked="0"/>
    </xf>
    <xf numFmtId="172" fontId="4" fillId="0" borderId="25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/>
    </xf>
    <xf numFmtId="172" fontId="3" fillId="0" borderId="12" xfId="0" applyNumberFormat="1" applyFont="1" applyFill="1" applyBorder="1" applyAlignment="1" applyProtection="1">
      <alignment/>
      <protection locked="0"/>
    </xf>
    <xf numFmtId="172" fontId="3" fillId="0" borderId="18" xfId="0" applyNumberFormat="1" applyFont="1" applyFill="1" applyBorder="1" applyAlignment="1" applyProtection="1">
      <alignment/>
      <protection locked="0"/>
    </xf>
    <xf numFmtId="172" fontId="3" fillId="0" borderId="13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/>
    </xf>
    <xf numFmtId="172" fontId="4" fillId="0" borderId="12" xfId="0" applyNumberFormat="1" applyFont="1" applyFill="1" applyBorder="1" applyAlignment="1" applyProtection="1">
      <alignment/>
      <protection locked="0"/>
    </xf>
    <xf numFmtId="172" fontId="4" fillId="0" borderId="18" xfId="0" applyNumberFormat="1" applyFont="1" applyFill="1" applyBorder="1" applyAlignment="1" applyProtection="1">
      <alignment/>
      <protection locked="0"/>
    </xf>
    <xf numFmtId="172" fontId="3" fillId="0" borderId="24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172" fontId="4" fillId="0" borderId="29" xfId="0" applyNumberFormat="1" applyFont="1" applyFill="1" applyBorder="1" applyAlignment="1">
      <alignment/>
    </xf>
    <xf numFmtId="173" fontId="4" fillId="0" borderId="1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172" fontId="3" fillId="0" borderId="30" xfId="0" applyNumberFormat="1" applyFont="1" applyFill="1" applyBorder="1" applyAlignment="1">
      <alignment horizontal="center" vertical="center"/>
    </xf>
    <xf numFmtId="172" fontId="3" fillId="0" borderId="31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center"/>
    </xf>
    <xf numFmtId="172" fontId="2" fillId="0" borderId="3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/>
    </xf>
    <xf numFmtId="172" fontId="3" fillId="0" borderId="33" xfId="0" applyNumberFormat="1" applyFont="1" applyFill="1" applyBorder="1" applyAlignment="1">
      <alignment horizontal="center"/>
    </xf>
    <xf numFmtId="172" fontId="3" fillId="0" borderId="34" xfId="0" applyNumberFormat="1" applyFont="1" applyFill="1" applyBorder="1" applyAlignment="1">
      <alignment horizontal="center"/>
    </xf>
    <xf numFmtId="172" fontId="3" fillId="0" borderId="35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 horizontal="center"/>
    </xf>
    <xf numFmtId="172" fontId="3" fillId="0" borderId="36" xfId="0" applyNumberFormat="1" applyFont="1" applyFill="1" applyBorder="1" applyAlignment="1" applyProtection="1">
      <alignment/>
      <protection locked="0"/>
    </xf>
    <xf numFmtId="172" fontId="3" fillId="0" borderId="36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21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 applyProtection="1">
      <alignment horizontal="center"/>
      <protection locked="0"/>
    </xf>
    <xf numFmtId="172" fontId="4" fillId="0" borderId="18" xfId="0" applyNumberFormat="1" applyFont="1" applyFill="1" applyBorder="1" applyAlignment="1" applyProtection="1">
      <alignment horizontal="center"/>
      <protection locked="0"/>
    </xf>
    <xf numFmtId="172" fontId="44" fillId="0" borderId="11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 applyProtection="1">
      <alignment horizontal="center"/>
      <protection locked="0"/>
    </xf>
    <xf numFmtId="172" fontId="44" fillId="0" borderId="11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 applyProtection="1">
      <alignment horizontal="center"/>
      <protection locked="0"/>
    </xf>
    <xf numFmtId="172" fontId="44" fillId="0" borderId="17" xfId="0" applyNumberFormat="1" applyFont="1" applyFill="1" applyBorder="1" applyAlignment="1">
      <alignment horizontal="center"/>
    </xf>
    <xf numFmtId="172" fontId="44" fillId="0" borderId="18" xfId="0" applyNumberFormat="1" applyFont="1" applyFill="1" applyBorder="1" applyAlignment="1" applyProtection="1">
      <alignment horizontal="center"/>
      <protection locked="0"/>
    </xf>
    <xf numFmtId="172" fontId="45" fillId="0" borderId="11" xfId="0" applyNumberFormat="1" applyFont="1" applyFill="1" applyBorder="1" applyAlignment="1">
      <alignment horizontal="center"/>
    </xf>
    <xf numFmtId="172" fontId="45" fillId="33" borderId="1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172" fontId="4" fillId="0" borderId="33" xfId="0" applyNumberFormat="1" applyFont="1" applyFill="1" applyBorder="1" applyAlignment="1">
      <alignment horizontal="center"/>
    </xf>
    <xf numFmtId="172" fontId="4" fillId="0" borderId="34" xfId="0" applyNumberFormat="1" applyFont="1" applyFill="1" applyBorder="1" applyAlignment="1">
      <alignment horizontal="center"/>
    </xf>
    <xf numFmtId="172" fontId="4" fillId="0" borderId="35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 applyProtection="1">
      <alignment horizontal="center"/>
      <protection locked="0"/>
    </xf>
    <xf numFmtId="172" fontId="44" fillId="0" borderId="17" xfId="0" applyNumberFormat="1" applyFont="1" applyFill="1" applyBorder="1" applyAlignment="1">
      <alignment horizontal="center"/>
    </xf>
    <xf numFmtId="172" fontId="44" fillId="0" borderId="18" xfId="0" applyNumberFormat="1" applyFont="1" applyFill="1" applyBorder="1" applyAlignment="1" applyProtection="1">
      <alignment horizontal="center"/>
      <protection locked="0"/>
    </xf>
    <xf numFmtId="172" fontId="4" fillId="0" borderId="37" xfId="0" applyNumberFormat="1" applyFont="1" applyFill="1" applyBorder="1" applyAlignment="1">
      <alignment horizontal="center"/>
    </xf>
    <xf numFmtId="172" fontId="4" fillId="0" borderId="38" xfId="0" applyNumberFormat="1" applyFont="1" applyFill="1" applyBorder="1" applyAlignment="1">
      <alignment horizontal="center"/>
    </xf>
    <xf numFmtId="172" fontId="4" fillId="0" borderId="39" xfId="0" applyNumberFormat="1" applyFont="1" applyFill="1" applyBorder="1" applyAlignment="1" applyProtection="1">
      <alignment horizontal="center"/>
      <protection locked="0"/>
    </xf>
    <xf numFmtId="172" fontId="4" fillId="0" borderId="28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 horizontal="center"/>
    </xf>
    <xf numFmtId="172" fontId="4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rgb="FF3366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5"/>
  <sheetViews>
    <sheetView showZero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6" sqref="B196"/>
    </sheetView>
  </sheetViews>
  <sheetFormatPr defaultColWidth="9.00390625" defaultRowHeight="12.75"/>
  <cols>
    <col min="1" max="1" width="33.00390625" style="9" customWidth="1"/>
    <col min="2" max="2" width="15.25390625" style="9" customWidth="1"/>
    <col min="3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6.625" style="9" customWidth="1"/>
    <col min="14" max="16384" width="9.125" style="9" customWidth="1"/>
  </cols>
  <sheetData>
    <row r="1" spans="1:12" ht="16.5">
      <c r="A1" s="11" t="s">
        <v>99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15" customHeight="1">
      <c r="A2" s="11" t="s">
        <v>116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4.5" customHeight="1">
      <c r="A3" s="11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28.5" customHeight="1">
      <c r="A4" s="98" t="s">
        <v>1</v>
      </c>
      <c r="B4" s="98" t="s">
        <v>115</v>
      </c>
      <c r="C4" s="98" t="s">
        <v>96</v>
      </c>
      <c r="D4" s="98"/>
      <c r="E4" s="100"/>
      <c r="F4" s="100"/>
      <c r="G4" s="98" t="s">
        <v>60</v>
      </c>
      <c r="H4" s="100"/>
      <c r="I4" s="100"/>
      <c r="J4" s="101" t="s">
        <v>0</v>
      </c>
      <c r="K4" s="101"/>
      <c r="L4" s="101"/>
    </row>
    <row r="5" spans="1:12" s="10" customFormat="1" ht="51.75" customHeight="1">
      <c r="A5" s="99"/>
      <c r="B5" s="98"/>
      <c r="C5" s="1" t="s">
        <v>104</v>
      </c>
      <c r="D5" s="77" t="s">
        <v>106</v>
      </c>
      <c r="E5" s="1" t="s">
        <v>103</v>
      </c>
      <c r="F5" s="1" t="s">
        <v>105</v>
      </c>
      <c r="G5" s="1" t="s">
        <v>104</v>
      </c>
      <c r="H5" s="1" t="s">
        <v>103</v>
      </c>
      <c r="I5" s="1" t="s">
        <v>105</v>
      </c>
      <c r="J5" s="1" t="s">
        <v>104</v>
      </c>
      <c r="K5" s="1" t="s">
        <v>103</v>
      </c>
      <c r="L5" s="1" t="s">
        <v>105</v>
      </c>
    </row>
    <row r="6" spans="1:12" s="14" customFormat="1" ht="15.75">
      <c r="A6" s="44" t="s">
        <v>2</v>
      </c>
      <c r="B6" s="86">
        <v>46401.212</v>
      </c>
      <c r="C6" s="26">
        <f>C7+C26+C37+C46+C54+C69+C76+C93</f>
        <v>4122.072</v>
      </c>
      <c r="D6" s="32">
        <f>C6/B6*100</f>
        <v>8.883543817777865</v>
      </c>
      <c r="E6" s="32">
        <v>640.374</v>
      </c>
      <c r="F6" s="52">
        <f aca="true" t="shared" si="0" ref="F6:F71">C6-E6</f>
        <v>3481.6980000000003</v>
      </c>
      <c r="G6" s="26">
        <f>G7+G26+G37+G46+G54+G69+G76+G93</f>
        <v>15304.199400000001</v>
      </c>
      <c r="H6" s="32">
        <v>2749.623</v>
      </c>
      <c r="I6" s="52">
        <f>G6-H6</f>
        <v>12554.576400000002</v>
      </c>
      <c r="J6" s="73">
        <f>G6/C6*10</f>
        <v>37.12744318876526</v>
      </c>
      <c r="K6" s="32">
        <f>H6/E6*10</f>
        <v>42.93776761704879</v>
      </c>
      <c r="L6" s="52">
        <f>J6-K6</f>
        <v>-5.810324428283529</v>
      </c>
    </row>
    <row r="7" spans="1:12" s="15" customFormat="1" ht="15.75" customHeight="1" hidden="1">
      <c r="A7" s="45" t="s">
        <v>3</v>
      </c>
      <c r="B7" s="87">
        <v>7963.708</v>
      </c>
      <c r="C7" s="27">
        <f>SUM(C8:C24)</f>
        <v>0</v>
      </c>
      <c r="D7" s="33">
        <f aca="true" t="shared" si="1" ref="D7:D37">C7/B7*100</f>
        <v>0</v>
      </c>
      <c r="E7" s="33">
        <v>0</v>
      </c>
      <c r="F7" s="54">
        <f t="shared" si="0"/>
        <v>0</v>
      </c>
      <c r="G7" s="27">
        <f>SUM(G8:G24)</f>
        <v>0</v>
      </c>
      <c r="H7" s="33">
        <v>0</v>
      </c>
      <c r="I7" s="54">
        <f aca="true" t="shared" si="2" ref="I7:I38">G7-H7</f>
        <v>0</v>
      </c>
      <c r="J7" s="30">
        <f aca="true" t="shared" si="3" ref="J7:J24">IF(C7&gt;0,G7/C7*10,"")</f>
      </c>
      <c r="K7" s="34"/>
      <c r="L7" s="54" t="s">
        <v>100</v>
      </c>
    </row>
    <row r="8" spans="1:12" s="2" customFormat="1" ht="15.75" customHeight="1" hidden="1">
      <c r="A8" s="46" t="s">
        <v>4</v>
      </c>
      <c r="B8" s="88">
        <v>743.1</v>
      </c>
      <c r="C8" s="28"/>
      <c r="D8" s="33">
        <f t="shared" si="1"/>
        <v>0</v>
      </c>
      <c r="E8" s="34"/>
      <c r="F8" s="54">
        <f t="shared" si="0"/>
        <v>0</v>
      </c>
      <c r="G8" s="28"/>
      <c r="H8" s="34"/>
      <c r="I8" s="54">
        <f t="shared" si="2"/>
        <v>0</v>
      </c>
      <c r="J8" s="30">
        <f t="shared" si="3"/>
      </c>
      <c r="K8" s="34"/>
      <c r="L8" s="54" t="s">
        <v>100</v>
      </c>
    </row>
    <row r="9" spans="1:12" s="2" customFormat="1" ht="15.75" customHeight="1" hidden="1">
      <c r="A9" s="46" t="s">
        <v>5</v>
      </c>
      <c r="B9" s="88">
        <v>373.65</v>
      </c>
      <c r="C9" s="28"/>
      <c r="D9" s="33">
        <f t="shared" si="1"/>
        <v>0</v>
      </c>
      <c r="E9" s="34"/>
      <c r="F9" s="54">
        <f t="shared" si="0"/>
        <v>0</v>
      </c>
      <c r="G9" s="28"/>
      <c r="H9" s="34"/>
      <c r="I9" s="54">
        <f t="shared" si="2"/>
        <v>0</v>
      </c>
      <c r="J9" s="30">
        <f t="shared" si="3"/>
      </c>
      <c r="K9" s="34"/>
      <c r="L9" s="54" t="s">
        <v>100</v>
      </c>
    </row>
    <row r="10" spans="1:12" s="2" customFormat="1" ht="15.75" customHeight="1" hidden="1">
      <c r="A10" s="46" t="s">
        <v>6</v>
      </c>
      <c r="B10" s="88">
        <v>86.6</v>
      </c>
      <c r="C10" s="28"/>
      <c r="D10" s="33">
        <f t="shared" si="1"/>
        <v>0</v>
      </c>
      <c r="E10" s="34"/>
      <c r="F10" s="54">
        <f t="shared" si="0"/>
        <v>0</v>
      </c>
      <c r="G10" s="28"/>
      <c r="H10" s="34"/>
      <c r="I10" s="54">
        <f t="shared" si="2"/>
        <v>0</v>
      </c>
      <c r="J10" s="30">
        <f t="shared" si="3"/>
      </c>
      <c r="K10" s="34"/>
      <c r="L10" s="54" t="s">
        <v>100</v>
      </c>
    </row>
    <row r="11" spans="1:12" s="2" customFormat="1" ht="15.75" customHeight="1" hidden="1">
      <c r="A11" s="46" t="s">
        <v>7</v>
      </c>
      <c r="B11" s="88">
        <v>1461.51</v>
      </c>
      <c r="C11" s="28"/>
      <c r="D11" s="33">
        <f t="shared" si="1"/>
        <v>0</v>
      </c>
      <c r="E11" s="34"/>
      <c r="F11" s="54">
        <f t="shared" si="0"/>
        <v>0</v>
      </c>
      <c r="G11" s="28"/>
      <c r="H11" s="34"/>
      <c r="I11" s="54">
        <f t="shared" si="2"/>
        <v>0</v>
      </c>
      <c r="J11" s="30">
        <f t="shared" si="3"/>
      </c>
      <c r="K11" s="34"/>
      <c r="L11" s="54" t="s">
        <v>100</v>
      </c>
    </row>
    <row r="12" spans="1:12" s="2" customFormat="1" ht="15.75" customHeight="1" hidden="1">
      <c r="A12" s="46" t="s">
        <v>8</v>
      </c>
      <c r="B12" s="88">
        <v>70.76</v>
      </c>
      <c r="C12" s="28"/>
      <c r="D12" s="33">
        <f t="shared" si="1"/>
        <v>0</v>
      </c>
      <c r="E12" s="34"/>
      <c r="F12" s="54">
        <f t="shared" si="0"/>
        <v>0</v>
      </c>
      <c r="G12" s="28"/>
      <c r="H12" s="34"/>
      <c r="I12" s="54">
        <f t="shared" si="2"/>
        <v>0</v>
      </c>
      <c r="J12" s="30">
        <f t="shared" si="3"/>
      </c>
      <c r="K12" s="34"/>
      <c r="L12" s="54" t="s">
        <v>100</v>
      </c>
    </row>
    <row r="13" spans="1:13" s="2" customFormat="1" ht="15.75" customHeight="1" hidden="1">
      <c r="A13" s="46" t="s">
        <v>9</v>
      </c>
      <c r="B13" s="88">
        <v>106.4</v>
      </c>
      <c r="C13" s="28"/>
      <c r="D13" s="33">
        <f t="shared" si="1"/>
        <v>0</v>
      </c>
      <c r="E13" s="34"/>
      <c r="F13" s="54">
        <f t="shared" si="0"/>
        <v>0</v>
      </c>
      <c r="G13" s="28"/>
      <c r="H13" s="34"/>
      <c r="I13" s="54">
        <f t="shared" si="2"/>
        <v>0</v>
      </c>
      <c r="J13" s="30">
        <f t="shared" si="3"/>
      </c>
      <c r="K13" s="34"/>
      <c r="L13" s="54" t="s">
        <v>100</v>
      </c>
      <c r="M13" s="24"/>
    </row>
    <row r="14" spans="1:12" s="2" customFormat="1" ht="15.75" customHeight="1" hidden="1">
      <c r="A14" s="46" t="s">
        <v>10</v>
      </c>
      <c r="B14" s="88">
        <v>41.08</v>
      </c>
      <c r="C14" s="28"/>
      <c r="D14" s="33">
        <f t="shared" si="1"/>
        <v>0</v>
      </c>
      <c r="E14" s="34"/>
      <c r="F14" s="54">
        <f t="shared" si="0"/>
        <v>0</v>
      </c>
      <c r="G14" s="28"/>
      <c r="H14" s="34"/>
      <c r="I14" s="54">
        <f t="shared" si="2"/>
        <v>0</v>
      </c>
      <c r="J14" s="30">
        <f t="shared" si="3"/>
      </c>
      <c r="K14" s="34"/>
      <c r="L14" s="54" t="s">
        <v>100</v>
      </c>
    </row>
    <row r="15" spans="1:12" s="2" customFormat="1" ht="15.75" customHeight="1" hidden="1">
      <c r="A15" s="46" t="s">
        <v>11</v>
      </c>
      <c r="B15" s="88">
        <v>970</v>
      </c>
      <c r="C15" s="28"/>
      <c r="D15" s="33">
        <f t="shared" si="1"/>
        <v>0</v>
      </c>
      <c r="E15" s="34"/>
      <c r="F15" s="54">
        <f t="shared" si="0"/>
        <v>0</v>
      </c>
      <c r="G15" s="28"/>
      <c r="H15" s="34"/>
      <c r="I15" s="54">
        <f t="shared" si="2"/>
        <v>0</v>
      </c>
      <c r="J15" s="30">
        <f t="shared" si="3"/>
      </c>
      <c r="K15" s="34"/>
      <c r="L15" s="54" t="s">
        <v>100</v>
      </c>
    </row>
    <row r="16" spans="1:12" s="2" customFormat="1" ht="15.75" customHeight="1" hidden="1">
      <c r="A16" s="46" t="s">
        <v>12</v>
      </c>
      <c r="B16" s="88">
        <v>751.7</v>
      </c>
      <c r="C16" s="28"/>
      <c r="D16" s="33">
        <f t="shared" si="1"/>
        <v>0</v>
      </c>
      <c r="E16" s="34"/>
      <c r="F16" s="54">
        <f t="shared" si="0"/>
        <v>0</v>
      </c>
      <c r="G16" s="28"/>
      <c r="H16" s="34"/>
      <c r="I16" s="54">
        <f t="shared" si="2"/>
        <v>0</v>
      </c>
      <c r="J16" s="30">
        <f t="shared" si="3"/>
      </c>
      <c r="K16" s="34"/>
      <c r="L16" s="54" t="s">
        <v>100</v>
      </c>
    </row>
    <row r="17" spans="1:12" s="2" customFormat="1" ht="15.75" customHeight="1" hidden="1">
      <c r="A17" s="46" t="s">
        <v>92</v>
      </c>
      <c r="B17" s="88">
        <v>152.9</v>
      </c>
      <c r="C17" s="28"/>
      <c r="D17" s="33">
        <f t="shared" si="1"/>
        <v>0</v>
      </c>
      <c r="E17" s="34"/>
      <c r="F17" s="54">
        <f t="shared" si="0"/>
        <v>0</v>
      </c>
      <c r="G17" s="28"/>
      <c r="H17" s="34"/>
      <c r="I17" s="54">
        <f t="shared" si="2"/>
        <v>0</v>
      </c>
      <c r="J17" s="30">
        <f t="shared" si="3"/>
      </c>
      <c r="K17" s="34"/>
      <c r="L17" s="54" t="s">
        <v>100</v>
      </c>
    </row>
    <row r="18" spans="1:12" s="2" customFormat="1" ht="15.75" customHeight="1" hidden="1">
      <c r="A18" s="46" t="s">
        <v>13</v>
      </c>
      <c r="B18" s="88">
        <v>875.08</v>
      </c>
      <c r="C18" s="28"/>
      <c r="D18" s="33">
        <f t="shared" si="1"/>
        <v>0</v>
      </c>
      <c r="E18" s="34"/>
      <c r="F18" s="54">
        <f t="shared" si="0"/>
        <v>0</v>
      </c>
      <c r="G18" s="28"/>
      <c r="H18" s="34"/>
      <c r="I18" s="54">
        <f t="shared" si="2"/>
        <v>0</v>
      </c>
      <c r="J18" s="30">
        <f t="shared" si="3"/>
      </c>
      <c r="K18" s="34"/>
      <c r="L18" s="54" t="s">
        <v>100</v>
      </c>
    </row>
    <row r="19" spans="1:12" s="2" customFormat="1" ht="15.75" customHeight="1" hidden="1">
      <c r="A19" s="46" t="s">
        <v>14</v>
      </c>
      <c r="B19" s="88">
        <v>575.5</v>
      </c>
      <c r="C19" s="28"/>
      <c r="D19" s="33">
        <f t="shared" si="1"/>
        <v>0</v>
      </c>
      <c r="E19" s="34"/>
      <c r="F19" s="54">
        <f t="shared" si="0"/>
        <v>0</v>
      </c>
      <c r="G19" s="28"/>
      <c r="H19" s="34"/>
      <c r="I19" s="54">
        <f t="shared" si="2"/>
        <v>0</v>
      </c>
      <c r="J19" s="30">
        <f t="shared" si="3"/>
      </c>
      <c r="K19" s="34"/>
      <c r="L19" s="54" t="s">
        <v>100</v>
      </c>
    </row>
    <row r="20" spans="1:12" s="2" customFormat="1" ht="15.75" customHeight="1" hidden="1">
      <c r="A20" s="46" t="s">
        <v>15</v>
      </c>
      <c r="B20" s="88">
        <v>85.3</v>
      </c>
      <c r="C20" s="28"/>
      <c r="D20" s="33">
        <f t="shared" si="1"/>
        <v>0</v>
      </c>
      <c r="E20" s="34"/>
      <c r="F20" s="54">
        <f t="shared" si="0"/>
        <v>0</v>
      </c>
      <c r="G20" s="28"/>
      <c r="H20" s="34"/>
      <c r="I20" s="54">
        <f t="shared" si="2"/>
        <v>0</v>
      </c>
      <c r="J20" s="30">
        <f t="shared" si="3"/>
      </c>
      <c r="K20" s="34"/>
      <c r="L20" s="54" t="s">
        <v>100</v>
      </c>
    </row>
    <row r="21" spans="1:12" s="2" customFormat="1" ht="15.75" customHeight="1" hidden="1">
      <c r="A21" s="46" t="s">
        <v>16</v>
      </c>
      <c r="B21" s="88">
        <v>1005.518</v>
      </c>
      <c r="C21" s="28"/>
      <c r="D21" s="33">
        <f t="shared" si="1"/>
        <v>0</v>
      </c>
      <c r="E21" s="34"/>
      <c r="F21" s="54">
        <f t="shared" si="0"/>
        <v>0</v>
      </c>
      <c r="G21" s="28"/>
      <c r="H21" s="34"/>
      <c r="I21" s="54">
        <f t="shared" si="2"/>
        <v>0</v>
      </c>
      <c r="J21" s="30">
        <f t="shared" si="3"/>
      </c>
      <c r="K21" s="34"/>
      <c r="L21" s="54" t="s">
        <v>100</v>
      </c>
    </row>
    <row r="22" spans="1:12" s="2" customFormat="1" ht="15.75" customHeight="1" hidden="1">
      <c r="A22" s="46" t="s">
        <v>17</v>
      </c>
      <c r="B22" s="88">
        <v>71.65</v>
      </c>
      <c r="C22" s="28"/>
      <c r="D22" s="33">
        <f t="shared" si="1"/>
        <v>0</v>
      </c>
      <c r="E22" s="34"/>
      <c r="F22" s="54">
        <f t="shared" si="0"/>
        <v>0</v>
      </c>
      <c r="G22" s="28"/>
      <c r="H22" s="34"/>
      <c r="I22" s="54">
        <f t="shared" si="2"/>
        <v>0</v>
      </c>
      <c r="J22" s="30">
        <f t="shared" si="3"/>
      </c>
      <c r="K22" s="34"/>
      <c r="L22" s="54" t="s">
        <v>100</v>
      </c>
    </row>
    <row r="23" spans="1:12" s="2" customFormat="1" ht="15.75" customHeight="1" hidden="1">
      <c r="A23" s="46" t="s">
        <v>18</v>
      </c>
      <c r="B23" s="88">
        <v>543.46</v>
      </c>
      <c r="C23" s="28"/>
      <c r="D23" s="33">
        <f t="shared" si="1"/>
        <v>0</v>
      </c>
      <c r="E23" s="34"/>
      <c r="F23" s="54">
        <f t="shared" si="0"/>
        <v>0</v>
      </c>
      <c r="G23" s="28"/>
      <c r="H23" s="34"/>
      <c r="I23" s="54">
        <f t="shared" si="2"/>
        <v>0</v>
      </c>
      <c r="J23" s="30">
        <f t="shared" si="3"/>
      </c>
      <c r="K23" s="34"/>
      <c r="L23" s="54" t="s">
        <v>100</v>
      </c>
    </row>
    <row r="24" spans="1:12" s="2" customFormat="1" ht="15.75" customHeight="1" hidden="1">
      <c r="A24" s="46" t="s">
        <v>19</v>
      </c>
      <c r="B24" s="88">
        <v>49.5</v>
      </c>
      <c r="C24" s="28"/>
      <c r="D24" s="33">
        <f t="shared" si="1"/>
        <v>0</v>
      </c>
      <c r="E24" s="34"/>
      <c r="F24" s="54">
        <f t="shared" si="0"/>
        <v>0</v>
      </c>
      <c r="G24" s="28"/>
      <c r="H24" s="34"/>
      <c r="I24" s="54">
        <f t="shared" si="2"/>
        <v>0</v>
      </c>
      <c r="J24" s="30">
        <f t="shared" si="3"/>
      </c>
      <c r="K24" s="34"/>
      <c r="L24" s="54" t="s">
        <v>100</v>
      </c>
    </row>
    <row r="25" spans="1:12" s="2" customFormat="1" ht="15.75" customHeight="1" hidden="1">
      <c r="A25" s="46"/>
      <c r="B25" s="88"/>
      <c r="C25" s="28"/>
      <c r="D25" s="33" t="e">
        <f t="shared" si="1"/>
        <v>#DIV/0!</v>
      </c>
      <c r="E25" s="34"/>
      <c r="F25" s="54"/>
      <c r="G25" s="28"/>
      <c r="H25" s="34"/>
      <c r="I25" s="54"/>
      <c r="J25" s="30"/>
      <c r="K25" s="34"/>
      <c r="L25" s="54"/>
    </row>
    <row r="26" spans="1:12" s="15" customFormat="1" ht="15.75" customHeight="1" hidden="1">
      <c r="A26" s="45" t="s">
        <v>20</v>
      </c>
      <c r="B26" s="87">
        <v>304.52899999999994</v>
      </c>
      <c r="C26" s="27">
        <f>SUM(C27:C36)-C30</f>
        <v>0</v>
      </c>
      <c r="D26" s="33">
        <f t="shared" si="1"/>
        <v>0</v>
      </c>
      <c r="E26" s="33">
        <v>0</v>
      </c>
      <c r="F26" s="54">
        <f t="shared" si="0"/>
        <v>0</v>
      </c>
      <c r="G26" s="27">
        <f>SUM(G27:G36)-G30</f>
        <v>0</v>
      </c>
      <c r="H26" s="33">
        <v>0</v>
      </c>
      <c r="I26" s="54">
        <f t="shared" si="2"/>
        <v>0</v>
      </c>
      <c r="J26" s="30">
        <f aca="true" t="shared" si="4" ref="J26:J36">IF(C26&gt;0,G26/C26*10,"")</f>
      </c>
      <c r="K26" s="34"/>
      <c r="L26" s="54" t="s">
        <v>100</v>
      </c>
    </row>
    <row r="27" spans="1:12" s="2" customFormat="1" ht="15.75" customHeight="1" hidden="1">
      <c r="A27" s="46" t="s">
        <v>61</v>
      </c>
      <c r="B27" s="88"/>
      <c r="C27" s="28"/>
      <c r="D27" s="33" t="e">
        <f t="shared" si="1"/>
        <v>#DIV/0!</v>
      </c>
      <c r="E27" s="34"/>
      <c r="F27" s="54">
        <f t="shared" si="0"/>
        <v>0</v>
      </c>
      <c r="G27" s="28"/>
      <c r="H27" s="34"/>
      <c r="I27" s="54">
        <f t="shared" si="2"/>
        <v>0</v>
      </c>
      <c r="J27" s="30">
        <f t="shared" si="4"/>
      </c>
      <c r="K27" s="34"/>
      <c r="L27" s="54" t="s">
        <v>100</v>
      </c>
    </row>
    <row r="28" spans="1:12" s="2" customFormat="1" ht="15.75" customHeight="1" hidden="1">
      <c r="A28" s="46" t="s">
        <v>21</v>
      </c>
      <c r="B28" s="88">
        <v>0.003</v>
      </c>
      <c r="C28" s="28"/>
      <c r="D28" s="33">
        <f t="shared" si="1"/>
        <v>0</v>
      </c>
      <c r="E28" s="34"/>
      <c r="F28" s="54">
        <f t="shared" si="0"/>
        <v>0</v>
      </c>
      <c r="G28" s="28"/>
      <c r="H28" s="34"/>
      <c r="I28" s="54">
        <f t="shared" si="2"/>
        <v>0</v>
      </c>
      <c r="J28" s="30">
        <f t="shared" si="4"/>
      </c>
      <c r="K28" s="34"/>
      <c r="L28" s="54" t="s">
        <v>100</v>
      </c>
    </row>
    <row r="29" spans="1:12" s="2" customFormat="1" ht="15.75" customHeight="1" hidden="1">
      <c r="A29" s="46" t="s">
        <v>22</v>
      </c>
      <c r="B29" s="88">
        <v>2.798</v>
      </c>
      <c r="C29" s="28"/>
      <c r="D29" s="33">
        <f t="shared" si="1"/>
        <v>0</v>
      </c>
      <c r="E29" s="34"/>
      <c r="F29" s="54">
        <f t="shared" si="0"/>
        <v>0</v>
      </c>
      <c r="G29" s="28"/>
      <c r="H29" s="34"/>
      <c r="I29" s="54">
        <f t="shared" si="2"/>
        <v>0</v>
      </c>
      <c r="J29" s="30">
        <f t="shared" si="4"/>
      </c>
      <c r="K29" s="34"/>
      <c r="L29" s="54" t="s">
        <v>100</v>
      </c>
    </row>
    <row r="30" spans="1:12" s="2" customFormat="1" ht="15.75" customHeight="1" hidden="1">
      <c r="A30" s="46" t="s">
        <v>62</v>
      </c>
      <c r="B30" s="88"/>
      <c r="C30" s="28"/>
      <c r="D30" s="33" t="e">
        <f t="shared" si="1"/>
        <v>#DIV/0!</v>
      </c>
      <c r="E30" s="34"/>
      <c r="F30" s="54">
        <f t="shared" si="0"/>
        <v>0</v>
      </c>
      <c r="G30" s="28"/>
      <c r="H30" s="34"/>
      <c r="I30" s="54">
        <f t="shared" si="2"/>
        <v>0</v>
      </c>
      <c r="J30" s="30">
        <f t="shared" si="4"/>
      </c>
      <c r="K30" s="34"/>
      <c r="L30" s="54" t="s">
        <v>100</v>
      </c>
    </row>
    <row r="31" spans="1:12" s="2" customFormat="1" ht="15.75" customHeight="1" hidden="1">
      <c r="A31" s="46" t="s">
        <v>23</v>
      </c>
      <c r="B31" s="88">
        <v>117.6</v>
      </c>
      <c r="C31" s="28"/>
      <c r="D31" s="33">
        <f t="shared" si="1"/>
        <v>0</v>
      </c>
      <c r="E31" s="34"/>
      <c r="F31" s="54">
        <f t="shared" si="0"/>
        <v>0</v>
      </c>
      <c r="G31" s="28"/>
      <c r="H31" s="34"/>
      <c r="I31" s="54">
        <f t="shared" si="2"/>
        <v>0</v>
      </c>
      <c r="J31" s="30">
        <f t="shared" si="4"/>
      </c>
      <c r="K31" s="34"/>
      <c r="L31" s="54" t="s">
        <v>100</v>
      </c>
    </row>
    <row r="32" spans="1:12" s="2" customFormat="1" ht="15.75" customHeight="1" hidden="1">
      <c r="A32" s="46" t="s">
        <v>24</v>
      </c>
      <c r="B32" s="88">
        <v>102.6</v>
      </c>
      <c r="C32" s="28"/>
      <c r="D32" s="33">
        <f t="shared" si="1"/>
        <v>0</v>
      </c>
      <c r="E32" s="34"/>
      <c r="F32" s="54">
        <f t="shared" si="0"/>
        <v>0</v>
      </c>
      <c r="G32" s="28"/>
      <c r="H32" s="34"/>
      <c r="I32" s="54">
        <f t="shared" si="2"/>
        <v>0</v>
      </c>
      <c r="J32" s="30">
        <f t="shared" si="4"/>
      </c>
      <c r="K32" s="34"/>
      <c r="L32" s="54" t="s">
        <v>100</v>
      </c>
    </row>
    <row r="33" spans="1:12" s="2" customFormat="1" ht="15.75" customHeight="1" hidden="1">
      <c r="A33" s="46" t="s">
        <v>25</v>
      </c>
      <c r="B33" s="88">
        <v>39.728</v>
      </c>
      <c r="C33" s="28"/>
      <c r="D33" s="33">
        <f t="shared" si="1"/>
        <v>0</v>
      </c>
      <c r="E33" s="34"/>
      <c r="F33" s="54">
        <f t="shared" si="0"/>
        <v>0</v>
      </c>
      <c r="G33" s="28"/>
      <c r="H33" s="34"/>
      <c r="I33" s="54">
        <f t="shared" si="2"/>
        <v>0</v>
      </c>
      <c r="J33" s="30">
        <f t="shared" si="4"/>
      </c>
      <c r="K33" s="34"/>
      <c r="L33" s="54" t="s">
        <v>100</v>
      </c>
    </row>
    <row r="34" spans="1:12" s="2" customFormat="1" ht="15.75" customHeight="1" hidden="1">
      <c r="A34" s="46" t="s">
        <v>26</v>
      </c>
      <c r="B34" s="88"/>
      <c r="C34" s="28"/>
      <c r="D34" s="33" t="e">
        <f t="shared" si="1"/>
        <v>#DIV/0!</v>
      </c>
      <c r="E34" s="34"/>
      <c r="F34" s="54">
        <f t="shared" si="0"/>
        <v>0</v>
      </c>
      <c r="G34" s="28"/>
      <c r="H34" s="34"/>
      <c r="I34" s="54">
        <f t="shared" si="2"/>
        <v>0</v>
      </c>
      <c r="J34" s="30">
        <f t="shared" si="4"/>
      </c>
      <c r="K34" s="34"/>
      <c r="L34" s="54" t="s">
        <v>100</v>
      </c>
    </row>
    <row r="35" spans="1:12" s="2" customFormat="1" ht="15.75" customHeight="1" hidden="1">
      <c r="A35" s="46" t="s">
        <v>27</v>
      </c>
      <c r="B35" s="88">
        <v>12.4</v>
      </c>
      <c r="C35" s="28"/>
      <c r="D35" s="33">
        <f t="shared" si="1"/>
        <v>0</v>
      </c>
      <c r="E35" s="34"/>
      <c r="F35" s="54">
        <f t="shared" si="0"/>
        <v>0</v>
      </c>
      <c r="G35" s="28"/>
      <c r="H35" s="34"/>
      <c r="I35" s="54">
        <f t="shared" si="2"/>
        <v>0</v>
      </c>
      <c r="J35" s="30">
        <f t="shared" si="4"/>
      </c>
      <c r="K35" s="34"/>
      <c r="L35" s="54" t="s">
        <v>100</v>
      </c>
    </row>
    <row r="36" spans="1:12" s="2" customFormat="1" ht="15.75" customHeight="1" hidden="1">
      <c r="A36" s="46" t="s">
        <v>28</v>
      </c>
      <c r="B36" s="88">
        <v>29.4</v>
      </c>
      <c r="C36" s="28"/>
      <c r="D36" s="33">
        <f t="shared" si="1"/>
        <v>0</v>
      </c>
      <c r="E36" s="34"/>
      <c r="F36" s="54">
        <f t="shared" si="0"/>
        <v>0</v>
      </c>
      <c r="G36" s="28"/>
      <c r="H36" s="34"/>
      <c r="I36" s="54">
        <f t="shared" si="2"/>
        <v>0</v>
      </c>
      <c r="J36" s="30">
        <f t="shared" si="4"/>
      </c>
      <c r="K36" s="34"/>
      <c r="L36" s="54" t="s">
        <v>100</v>
      </c>
    </row>
    <row r="37" spans="1:13" s="15" customFormat="1" ht="15.75">
      <c r="A37" s="45" t="s">
        <v>93</v>
      </c>
      <c r="B37" s="87">
        <v>8951.115</v>
      </c>
      <c r="C37" s="27">
        <f>SUM(C38:C45)</f>
        <v>2769.8599999999997</v>
      </c>
      <c r="D37" s="33">
        <f t="shared" si="1"/>
        <v>30.944301352401343</v>
      </c>
      <c r="E37" s="33">
        <v>370</v>
      </c>
      <c r="F37" s="54">
        <f t="shared" si="0"/>
        <v>2399.8599999999997</v>
      </c>
      <c r="G37" s="27">
        <f>SUM(G38:G45)</f>
        <v>10571</v>
      </c>
      <c r="H37" s="33">
        <v>1709.3000000000002</v>
      </c>
      <c r="I37" s="54">
        <f>G37-H37</f>
        <v>8861.7</v>
      </c>
      <c r="J37" s="30">
        <f aca="true" t="shared" si="5" ref="J37:J68">G37/C37*10</f>
        <v>38.164383759467995</v>
      </c>
      <c r="K37" s="33">
        <f aca="true" t="shared" si="6" ref="K37:K101">H37/E37*10</f>
        <v>46.197297297297304</v>
      </c>
      <c r="L37" s="54">
        <f>J37-K37</f>
        <v>-8.032913537829309</v>
      </c>
      <c r="M37" s="19"/>
    </row>
    <row r="38" spans="1:13" s="23" customFormat="1" ht="15">
      <c r="A38" s="46" t="s">
        <v>63</v>
      </c>
      <c r="B38" s="88">
        <v>146.99800000000002</v>
      </c>
      <c r="C38" s="28">
        <v>56.36</v>
      </c>
      <c r="D38" s="34">
        <f>C38/B38*100</f>
        <v>38.340657696023065</v>
      </c>
      <c r="E38" s="34">
        <v>12</v>
      </c>
      <c r="F38" s="57">
        <f t="shared" si="0"/>
        <v>44.36</v>
      </c>
      <c r="G38" s="28">
        <v>256.8</v>
      </c>
      <c r="H38" s="34">
        <v>52.9</v>
      </c>
      <c r="I38" s="57">
        <f t="shared" si="2"/>
        <v>203.9</v>
      </c>
      <c r="J38" s="28">
        <f t="shared" si="5"/>
        <v>45.56422995031938</v>
      </c>
      <c r="K38" s="34">
        <f>H38/E38*10</f>
        <v>44.08333333333333</v>
      </c>
      <c r="L38" s="57">
        <f aca="true" t="shared" si="7" ref="L38:L101">J38-K38</f>
        <v>1.4808966169860511</v>
      </c>
      <c r="M38" s="2"/>
    </row>
    <row r="39" spans="1:12" s="2" customFormat="1" ht="15">
      <c r="A39" s="46" t="s">
        <v>67</v>
      </c>
      <c r="B39" s="88">
        <v>224.39</v>
      </c>
      <c r="C39" s="28">
        <v>102.4</v>
      </c>
      <c r="D39" s="34">
        <f aca="true" t="shared" si="8" ref="D39:D45">C39/B39*100</f>
        <v>45.63483221177415</v>
      </c>
      <c r="E39" s="34">
        <v>12.6</v>
      </c>
      <c r="F39" s="57">
        <f t="shared" si="0"/>
        <v>89.80000000000001</v>
      </c>
      <c r="G39" s="28">
        <v>195.2</v>
      </c>
      <c r="H39" s="34">
        <v>44.6</v>
      </c>
      <c r="I39" s="57">
        <f aca="true" t="shared" si="9" ref="I39:I72">G39-H39</f>
        <v>150.6</v>
      </c>
      <c r="J39" s="28">
        <f t="shared" si="5"/>
        <v>19.062499999999996</v>
      </c>
      <c r="K39" s="34">
        <f t="shared" si="6"/>
        <v>35.3968253968254</v>
      </c>
      <c r="L39" s="57">
        <f t="shared" si="7"/>
        <v>-16.334325396825403</v>
      </c>
    </row>
    <row r="40" spans="1:12" s="5" customFormat="1" ht="15">
      <c r="A40" s="47" t="s">
        <v>101</v>
      </c>
      <c r="B40" s="89">
        <v>546.027</v>
      </c>
      <c r="C40" s="35">
        <v>328.8</v>
      </c>
      <c r="D40" s="34">
        <f t="shared" si="8"/>
        <v>60.21680246581212</v>
      </c>
      <c r="E40" s="36">
        <v>150.4</v>
      </c>
      <c r="F40" s="60">
        <f>C40-E40</f>
        <v>178.4</v>
      </c>
      <c r="G40" s="35">
        <v>521.7</v>
      </c>
      <c r="H40" s="36">
        <v>454.9</v>
      </c>
      <c r="I40" s="60">
        <f>G40-H40</f>
        <v>66.80000000000007</v>
      </c>
      <c r="J40" s="35">
        <f t="shared" si="5"/>
        <v>15.866788321167885</v>
      </c>
      <c r="K40" s="36">
        <f>H40/E40*10</f>
        <v>30.246010638297868</v>
      </c>
      <c r="L40" s="62">
        <f>J40-K40</f>
        <v>-14.379222317129983</v>
      </c>
    </row>
    <row r="41" spans="1:12" s="2" customFormat="1" ht="15">
      <c r="A41" s="46" t="s">
        <v>30</v>
      </c>
      <c r="B41" s="88">
        <v>2452.3</v>
      </c>
      <c r="C41" s="28">
        <v>942.7</v>
      </c>
      <c r="D41" s="34">
        <f t="shared" si="8"/>
        <v>38.441463116258205</v>
      </c>
      <c r="E41" s="34">
        <v>195</v>
      </c>
      <c r="F41" s="57">
        <f t="shared" si="0"/>
        <v>747.7</v>
      </c>
      <c r="G41" s="28">
        <v>5515.8</v>
      </c>
      <c r="H41" s="34">
        <v>1156.9</v>
      </c>
      <c r="I41" s="57">
        <f t="shared" si="9"/>
        <v>4358.9</v>
      </c>
      <c r="J41" s="28">
        <f t="shared" si="5"/>
        <v>58.510660867720375</v>
      </c>
      <c r="K41" s="34">
        <f t="shared" si="6"/>
        <v>59.328205128205134</v>
      </c>
      <c r="L41" s="57">
        <f t="shared" si="7"/>
        <v>-0.8175442604847589</v>
      </c>
    </row>
    <row r="42" spans="1:12" s="2" customFormat="1" ht="15.75" hidden="1">
      <c r="A42" s="46" t="s">
        <v>31</v>
      </c>
      <c r="B42" s="88">
        <v>11.8</v>
      </c>
      <c r="C42" s="28"/>
      <c r="D42" s="34">
        <f t="shared" si="8"/>
        <v>0</v>
      </c>
      <c r="E42" s="34"/>
      <c r="F42" s="54">
        <f t="shared" si="0"/>
        <v>0</v>
      </c>
      <c r="G42" s="28"/>
      <c r="H42" s="34"/>
      <c r="I42" s="54">
        <f>G42-H42</f>
        <v>0</v>
      </c>
      <c r="J42" s="28" t="e">
        <f t="shared" si="5"/>
        <v>#DIV/0!</v>
      </c>
      <c r="K42" s="34" t="e">
        <f t="shared" si="6"/>
        <v>#DIV/0!</v>
      </c>
      <c r="L42" s="64" t="e">
        <f t="shared" si="7"/>
        <v>#DIV/0!</v>
      </c>
    </row>
    <row r="43" spans="1:12" s="2" customFormat="1" ht="15">
      <c r="A43" s="46" t="s">
        <v>32</v>
      </c>
      <c r="B43" s="88">
        <v>2177.7</v>
      </c>
      <c r="C43" s="28">
        <v>261.5</v>
      </c>
      <c r="D43" s="34">
        <f t="shared" si="8"/>
        <v>12.008081921293108</v>
      </c>
      <c r="E43" s="34"/>
      <c r="F43" s="64">
        <f t="shared" si="0"/>
        <v>261.5</v>
      </c>
      <c r="G43" s="31">
        <v>539.5</v>
      </c>
      <c r="H43" s="39"/>
      <c r="I43" s="64">
        <f t="shared" si="9"/>
        <v>539.5</v>
      </c>
      <c r="J43" s="28">
        <f t="shared" si="5"/>
        <v>20.63097514340344</v>
      </c>
      <c r="K43" s="119" t="e">
        <f>H43/E43*10</f>
        <v>#DIV/0!</v>
      </c>
      <c r="L43" s="120" t="e">
        <f t="shared" si="7"/>
        <v>#DIV/0!</v>
      </c>
    </row>
    <row r="44" spans="1:12" s="2" customFormat="1" ht="15">
      <c r="A44" s="46" t="s">
        <v>33</v>
      </c>
      <c r="B44" s="88">
        <v>3391.9</v>
      </c>
      <c r="C44" s="28">
        <v>1078.1</v>
      </c>
      <c r="D44" s="34">
        <f t="shared" si="8"/>
        <v>31.784545534950908</v>
      </c>
      <c r="E44" s="34"/>
      <c r="F44" s="57">
        <f t="shared" si="0"/>
        <v>1078.1</v>
      </c>
      <c r="G44" s="28">
        <v>3542</v>
      </c>
      <c r="H44" s="34"/>
      <c r="I44" s="57">
        <f t="shared" si="9"/>
        <v>3542</v>
      </c>
      <c r="J44" s="28">
        <f t="shared" si="5"/>
        <v>32.85409516742418</v>
      </c>
      <c r="K44" s="119" t="e">
        <f t="shared" si="6"/>
        <v>#DIV/0!</v>
      </c>
      <c r="L44" s="120" t="e">
        <f t="shared" si="7"/>
        <v>#DIV/0!</v>
      </c>
    </row>
    <row r="45" spans="1:12" s="2" customFormat="1" ht="15" hidden="1">
      <c r="A45" s="46" t="s">
        <v>102</v>
      </c>
      <c r="B45" s="88"/>
      <c r="C45" s="28"/>
      <c r="D45" s="34" t="e">
        <f t="shared" si="8"/>
        <v>#DIV/0!</v>
      </c>
      <c r="E45" s="34"/>
      <c r="F45" s="57">
        <f t="shared" si="0"/>
        <v>0</v>
      </c>
      <c r="G45" s="28"/>
      <c r="H45" s="34"/>
      <c r="I45" s="57"/>
      <c r="J45" s="28" t="e">
        <f t="shared" si="5"/>
        <v>#DIV/0!</v>
      </c>
      <c r="K45" s="34" t="e">
        <f t="shared" si="6"/>
        <v>#DIV/0!</v>
      </c>
      <c r="L45" s="64" t="e">
        <f>J45-K45</f>
        <v>#DIV/0!</v>
      </c>
    </row>
    <row r="46" spans="1:12" s="15" customFormat="1" ht="15.75">
      <c r="A46" s="45" t="s">
        <v>98</v>
      </c>
      <c r="B46" s="87">
        <v>3188.005</v>
      </c>
      <c r="C46" s="29">
        <f>SUM(C47:C53)</f>
        <v>1352.212</v>
      </c>
      <c r="D46" s="38">
        <f>C46/B46*100</f>
        <v>42.41561729043712</v>
      </c>
      <c r="E46" s="37">
        <v>270.374</v>
      </c>
      <c r="F46" s="54">
        <f t="shared" si="0"/>
        <v>1081.838</v>
      </c>
      <c r="G46" s="29">
        <f>SUM(G47:G53)</f>
        <v>4733.1994</v>
      </c>
      <c r="H46" s="37">
        <v>1040.3229999999999</v>
      </c>
      <c r="I46" s="54">
        <f>G46-H46</f>
        <v>3692.8764000000006</v>
      </c>
      <c r="J46" s="30">
        <f t="shared" si="5"/>
        <v>35.0033826056861</v>
      </c>
      <c r="K46" s="38">
        <f>H46/E46*10</f>
        <v>38.4771834569892</v>
      </c>
      <c r="L46" s="63">
        <f t="shared" si="7"/>
        <v>-3.4738008513031033</v>
      </c>
    </row>
    <row r="47" spans="1:12" s="2" customFormat="1" ht="15">
      <c r="A47" s="46" t="s">
        <v>64</v>
      </c>
      <c r="B47" s="88">
        <v>149</v>
      </c>
      <c r="C47" s="28">
        <v>18.256</v>
      </c>
      <c r="D47" s="34">
        <f>C47/B47*100</f>
        <v>12.25234899328859</v>
      </c>
      <c r="E47" s="34">
        <v>2.322</v>
      </c>
      <c r="F47" s="57">
        <f t="shared" si="0"/>
        <v>15.934000000000001</v>
      </c>
      <c r="G47" s="28">
        <v>34.0424</v>
      </c>
      <c r="H47" s="34">
        <v>5.323</v>
      </c>
      <c r="I47" s="57">
        <f t="shared" si="9"/>
        <v>28.7194</v>
      </c>
      <c r="J47" s="28">
        <f t="shared" si="5"/>
        <v>18.64723926380368</v>
      </c>
      <c r="K47" s="39">
        <f t="shared" si="6"/>
        <v>22.924203273040483</v>
      </c>
      <c r="L47" s="64">
        <f t="shared" si="7"/>
        <v>-4.276964009236803</v>
      </c>
    </row>
    <row r="48" spans="1:12" s="2" customFormat="1" ht="15" hidden="1">
      <c r="A48" s="46" t="s">
        <v>65</v>
      </c>
      <c r="B48" s="88">
        <v>49.9</v>
      </c>
      <c r="C48" s="28"/>
      <c r="D48" s="34">
        <f aca="true" t="shared" si="10" ref="D48:D53">C48/B48*100</f>
        <v>0</v>
      </c>
      <c r="E48" s="34"/>
      <c r="F48" s="57">
        <f t="shared" si="0"/>
        <v>0</v>
      </c>
      <c r="G48" s="28"/>
      <c r="H48" s="34"/>
      <c r="I48" s="57">
        <f t="shared" si="9"/>
        <v>0</v>
      </c>
      <c r="J48" s="28" t="e">
        <f t="shared" si="5"/>
        <v>#DIV/0!</v>
      </c>
      <c r="K48" s="39" t="e">
        <f t="shared" si="6"/>
        <v>#DIV/0!</v>
      </c>
      <c r="L48" s="64" t="e">
        <f t="shared" si="7"/>
        <v>#DIV/0!</v>
      </c>
    </row>
    <row r="49" spans="1:12" s="2" customFormat="1" ht="15" hidden="1">
      <c r="A49" s="46" t="s">
        <v>66</v>
      </c>
      <c r="B49" s="88">
        <v>208.1</v>
      </c>
      <c r="C49" s="28"/>
      <c r="D49" s="34">
        <f>C49/B49*100</f>
        <v>0</v>
      </c>
      <c r="E49" s="34"/>
      <c r="F49" s="57">
        <f t="shared" si="0"/>
        <v>0</v>
      </c>
      <c r="G49" s="28"/>
      <c r="H49" s="34"/>
      <c r="I49" s="57">
        <f>G49-H49</f>
        <v>0</v>
      </c>
      <c r="J49" s="28" t="e">
        <f t="shared" si="5"/>
        <v>#DIV/0!</v>
      </c>
      <c r="K49" s="39" t="e">
        <f t="shared" si="6"/>
        <v>#DIV/0!</v>
      </c>
      <c r="L49" s="64" t="e">
        <f t="shared" si="7"/>
        <v>#DIV/0!</v>
      </c>
    </row>
    <row r="50" spans="1:12" s="2" customFormat="1" ht="15">
      <c r="A50" s="46" t="s">
        <v>29</v>
      </c>
      <c r="B50" s="88">
        <v>93.992</v>
      </c>
      <c r="C50" s="28">
        <v>0.264</v>
      </c>
      <c r="D50" s="34">
        <f t="shared" si="10"/>
        <v>0.28087496808239</v>
      </c>
      <c r="E50" s="34"/>
      <c r="F50" s="57">
        <f t="shared" si="0"/>
        <v>0.264</v>
      </c>
      <c r="G50" s="28">
        <v>1.541</v>
      </c>
      <c r="H50" s="34"/>
      <c r="I50" s="57">
        <f>G50-H50</f>
        <v>1.541</v>
      </c>
      <c r="J50" s="28">
        <f t="shared" si="5"/>
        <v>58.37121212121212</v>
      </c>
      <c r="K50" s="121" t="e">
        <f t="shared" si="6"/>
        <v>#DIV/0!</v>
      </c>
      <c r="L50" s="122" t="e">
        <f t="shared" si="7"/>
        <v>#DIV/0!</v>
      </c>
    </row>
    <row r="51" spans="1:12" s="2" customFormat="1" ht="15">
      <c r="A51" s="46" t="s">
        <v>68</v>
      </c>
      <c r="B51" s="88">
        <v>138.2</v>
      </c>
      <c r="C51" s="28">
        <v>12.8</v>
      </c>
      <c r="D51" s="34">
        <f t="shared" si="10"/>
        <v>9.26193921852388</v>
      </c>
      <c r="E51" s="34">
        <v>1.752</v>
      </c>
      <c r="F51" s="57">
        <f t="shared" si="0"/>
        <v>11.048</v>
      </c>
      <c r="G51" s="28">
        <v>39.2</v>
      </c>
      <c r="H51" s="34">
        <v>6</v>
      </c>
      <c r="I51" s="57">
        <f>G51-H51</f>
        <v>33.2</v>
      </c>
      <c r="J51" s="28">
        <f t="shared" si="5"/>
        <v>30.625</v>
      </c>
      <c r="K51" s="39">
        <f t="shared" si="6"/>
        <v>34.24657534246575</v>
      </c>
      <c r="L51" s="64">
        <f t="shared" si="7"/>
        <v>-3.6215753424657535</v>
      </c>
    </row>
    <row r="52" spans="1:12" s="2" customFormat="1" ht="15">
      <c r="A52" s="46" t="s">
        <v>69</v>
      </c>
      <c r="B52" s="88">
        <v>192</v>
      </c>
      <c r="C52" s="28">
        <v>35.292</v>
      </c>
      <c r="D52" s="34">
        <f t="shared" si="10"/>
        <v>18.38125</v>
      </c>
      <c r="E52" s="34">
        <v>11.5</v>
      </c>
      <c r="F52" s="57">
        <f t="shared" si="0"/>
        <v>23.792</v>
      </c>
      <c r="G52" s="28">
        <v>88.316</v>
      </c>
      <c r="H52" s="34">
        <v>28.6</v>
      </c>
      <c r="I52" s="57">
        <f>G52-H52</f>
        <v>59.716</v>
      </c>
      <c r="J52" s="28">
        <f t="shared" si="5"/>
        <v>25.024368128754393</v>
      </c>
      <c r="K52" s="39">
        <f t="shared" si="6"/>
        <v>24.869565217391308</v>
      </c>
      <c r="L52" s="64">
        <f t="shared" si="7"/>
        <v>0.15480291136308466</v>
      </c>
    </row>
    <row r="53" spans="1:12" s="2" customFormat="1" ht="15">
      <c r="A53" s="113" t="s">
        <v>95</v>
      </c>
      <c r="B53" s="114">
        <v>2356.813</v>
      </c>
      <c r="C53" s="115">
        <v>1285.6</v>
      </c>
      <c r="D53" s="116">
        <f t="shared" si="10"/>
        <v>54.54823950818329</v>
      </c>
      <c r="E53" s="116">
        <v>254.8</v>
      </c>
      <c r="F53" s="117">
        <f t="shared" si="0"/>
        <v>1030.8</v>
      </c>
      <c r="G53" s="115">
        <v>4570.1</v>
      </c>
      <c r="H53" s="116">
        <v>1000.4</v>
      </c>
      <c r="I53" s="117">
        <f>G53-H53</f>
        <v>3569.7000000000003</v>
      </c>
      <c r="J53" s="115">
        <f t="shared" si="5"/>
        <v>35.54838207840697</v>
      </c>
      <c r="K53" s="42">
        <f>H53/E53*10</f>
        <v>39.26216640502354</v>
      </c>
      <c r="L53" s="118">
        <f>J53-K53</f>
        <v>-3.713784326616569</v>
      </c>
    </row>
    <row r="54" spans="1:12" s="15" customFormat="1" ht="15.75" hidden="1">
      <c r="A54" s="103" t="s">
        <v>34</v>
      </c>
      <c r="B54" s="104">
        <v>13151.6</v>
      </c>
      <c r="C54" s="105">
        <f>SUM(C55:C68)</f>
        <v>0</v>
      </c>
      <c r="D54" s="106">
        <f aca="true" t="shared" si="11" ref="D54:D73">C54/B54*100</f>
        <v>0</v>
      </c>
      <c r="E54" s="107">
        <f>SUM(E55:E68)</f>
        <v>0</v>
      </c>
      <c r="F54" s="108">
        <f t="shared" si="0"/>
        <v>0</v>
      </c>
      <c r="G54" s="105">
        <f>SUM(G55:G68)</f>
        <v>0</v>
      </c>
      <c r="H54" s="107">
        <f>SUM(H55:H68)</f>
        <v>0</v>
      </c>
      <c r="I54" s="109">
        <f>SUM(I55:I68)</f>
        <v>0</v>
      </c>
      <c r="J54" s="110" t="e">
        <f t="shared" si="5"/>
        <v>#DIV/0!</v>
      </c>
      <c r="K54" s="111" t="e">
        <f t="shared" si="6"/>
        <v>#DIV/0!</v>
      </c>
      <c r="L54" s="112" t="e">
        <f t="shared" si="7"/>
        <v>#DIV/0!</v>
      </c>
    </row>
    <row r="55" spans="1:13" s="23" customFormat="1" ht="15.75" hidden="1">
      <c r="A55" s="49" t="s">
        <v>70</v>
      </c>
      <c r="B55" s="88">
        <v>1754.9</v>
      </c>
      <c r="C55" s="31"/>
      <c r="D55" s="18">
        <f t="shared" si="11"/>
        <v>0</v>
      </c>
      <c r="E55" s="39"/>
      <c r="F55" s="71">
        <f t="shared" si="0"/>
        <v>0</v>
      </c>
      <c r="G55" s="31"/>
      <c r="H55" s="39"/>
      <c r="I55" s="20">
        <f t="shared" si="9"/>
        <v>0</v>
      </c>
      <c r="J55" s="75" t="e">
        <f t="shared" si="5"/>
        <v>#DIV/0!</v>
      </c>
      <c r="K55" s="18" t="e">
        <f t="shared" si="6"/>
        <v>#DIV/0!</v>
      </c>
      <c r="L55" s="20" t="e">
        <f t="shared" si="7"/>
        <v>#DIV/0!</v>
      </c>
      <c r="M55" s="2"/>
    </row>
    <row r="56" spans="1:12" s="2" customFormat="1" ht="15.75" hidden="1">
      <c r="A56" s="49" t="s">
        <v>71</v>
      </c>
      <c r="B56" s="88">
        <v>122.48</v>
      </c>
      <c r="C56" s="31"/>
      <c r="D56" s="18">
        <f t="shared" si="11"/>
        <v>0</v>
      </c>
      <c r="E56" s="39"/>
      <c r="F56" s="71">
        <f t="shared" si="0"/>
        <v>0</v>
      </c>
      <c r="G56" s="31"/>
      <c r="H56" s="39"/>
      <c r="I56" s="20">
        <f t="shared" si="9"/>
        <v>0</v>
      </c>
      <c r="J56" s="75" t="e">
        <f t="shared" si="5"/>
        <v>#DIV/0!</v>
      </c>
      <c r="K56" s="18" t="e">
        <f t="shared" si="6"/>
        <v>#DIV/0!</v>
      </c>
      <c r="L56" s="20" t="e">
        <f t="shared" si="7"/>
        <v>#DIV/0!</v>
      </c>
    </row>
    <row r="57" spans="1:12" s="2" customFormat="1" ht="15.75" hidden="1">
      <c r="A57" s="49" t="s">
        <v>72</v>
      </c>
      <c r="B57" s="88">
        <v>442</v>
      </c>
      <c r="C57" s="31"/>
      <c r="D57" s="18">
        <f t="shared" si="11"/>
        <v>0</v>
      </c>
      <c r="E57" s="39"/>
      <c r="F57" s="71">
        <f t="shared" si="0"/>
        <v>0</v>
      </c>
      <c r="G57" s="31"/>
      <c r="H57" s="39"/>
      <c r="I57" s="20">
        <f t="shared" si="9"/>
        <v>0</v>
      </c>
      <c r="J57" s="75" t="e">
        <f t="shared" si="5"/>
        <v>#DIV/0!</v>
      </c>
      <c r="K57" s="18" t="e">
        <f t="shared" si="6"/>
        <v>#DIV/0!</v>
      </c>
      <c r="L57" s="20" t="e">
        <f t="shared" si="7"/>
        <v>#DIV/0!</v>
      </c>
    </row>
    <row r="58" spans="1:12" s="2" customFormat="1" ht="15.75" hidden="1">
      <c r="A58" s="49" t="s">
        <v>73</v>
      </c>
      <c r="B58" s="88">
        <v>1486.3</v>
      </c>
      <c r="C58" s="31"/>
      <c r="D58" s="18">
        <f t="shared" si="11"/>
        <v>0</v>
      </c>
      <c r="E58" s="39"/>
      <c r="F58" s="71">
        <f t="shared" si="0"/>
        <v>0</v>
      </c>
      <c r="G58" s="31"/>
      <c r="H58" s="39"/>
      <c r="I58" s="20">
        <f t="shared" si="9"/>
        <v>0</v>
      </c>
      <c r="J58" s="75" t="e">
        <f t="shared" si="5"/>
        <v>#DIV/0!</v>
      </c>
      <c r="K58" s="18" t="e">
        <f t="shared" si="6"/>
        <v>#DIV/0!</v>
      </c>
      <c r="L58" s="20" t="e">
        <f t="shared" si="7"/>
        <v>#DIV/0!</v>
      </c>
    </row>
    <row r="59" spans="1:12" s="2" customFormat="1" ht="15.75" hidden="1">
      <c r="A59" s="49" t="s">
        <v>74</v>
      </c>
      <c r="B59" s="88">
        <v>355.5</v>
      </c>
      <c r="C59" s="31"/>
      <c r="D59" s="18">
        <f t="shared" si="11"/>
        <v>0</v>
      </c>
      <c r="E59" s="39"/>
      <c r="F59" s="71">
        <f t="shared" si="0"/>
        <v>0</v>
      </c>
      <c r="G59" s="31"/>
      <c r="H59" s="39"/>
      <c r="I59" s="20">
        <f t="shared" si="9"/>
        <v>0</v>
      </c>
      <c r="J59" s="75" t="e">
        <f t="shared" si="5"/>
        <v>#DIV/0!</v>
      </c>
      <c r="K59" s="18" t="e">
        <f t="shared" si="6"/>
        <v>#DIV/0!</v>
      </c>
      <c r="L59" s="20" t="e">
        <f t="shared" si="7"/>
        <v>#DIV/0!</v>
      </c>
    </row>
    <row r="60" spans="1:12" s="2" customFormat="1" ht="15.75" hidden="1">
      <c r="A60" s="49" t="s">
        <v>35</v>
      </c>
      <c r="B60" s="88">
        <v>287.5</v>
      </c>
      <c r="C60" s="31"/>
      <c r="D60" s="18">
        <f t="shared" si="11"/>
        <v>0</v>
      </c>
      <c r="E60" s="39"/>
      <c r="F60" s="71">
        <f t="shared" si="0"/>
        <v>0</v>
      </c>
      <c r="G60" s="31"/>
      <c r="H60" s="39"/>
      <c r="I60" s="20">
        <f t="shared" si="9"/>
        <v>0</v>
      </c>
      <c r="J60" s="75" t="e">
        <f t="shared" si="5"/>
        <v>#DIV/0!</v>
      </c>
      <c r="K60" s="18" t="e">
        <f t="shared" si="6"/>
        <v>#DIV/0!</v>
      </c>
      <c r="L60" s="20" t="e">
        <f t="shared" si="7"/>
        <v>#DIV/0!</v>
      </c>
    </row>
    <row r="61" spans="1:12" s="2" customFormat="1" ht="15.75" hidden="1">
      <c r="A61" s="49" t="s">
        <v>94</v>
      </c>
      <c r="B61" s="88">
        <v>254.57</v>
      </c>
      <c r="C61" s="31"/>
      <c r="D61" s="18">
        <f>C61/B61*100</f>
        <v>0</v>
      </c>
      <c r="E61" s="39"/>
      <c r="F61" s="71">
        <f>C61-E61</f>
        <v>0</v>
      </c>
      <c r="G61" s="31"/>
      <c r="H61" s="39"/>
      <c r="I61" s="20">
        <f>G61-H61</f>
        <v>0</v>
      </c>
      <c r="J61" s="75" t="e">
        <f t="shared" si="5"/>
        <v>#DIV/0!</v>
      </c>
      <c r="K61" s="18" t="e">
        <f>H61/E61*10</f>
        <v>#DIV/0!</v>
      </c>
      <c r="L61" s="20" t="e">
        <f>J61-K61</f>
        <v>#DIV/0!</v>
      </c>
    </row>
    <row r="62" spans="1:12" s="2" customFormat="1" ht="15.75" hidden="1">
      <c r="A62" s="49" t="s">
        <v>36</v>
      </c>
      <c r="B62" s="88">
        <v>323.1</v>
      </c>
      <c r="C62" s="31"/>
      <c r="D62" s="18">
        <f t="shared" si="11"/>
        <v>0</v>
      </c>
      <c r="E62" s="39"/>
      <c r="F62" s="71">
        <f t="shared" si="0"/>
        <v>0</v>
      </c>
      <c r="G62" s="31"/>
      <c r="H62" s="39"/>
      <c r="I62" s="20">
        <f t="shared" si="9"/>
        <v>0</v>
      </c>
      <c r="J62" s="75" t="e">
        <f t="shared" si="5"/>
        <v>#DIV/0!</v>
      </c>
      <c r="K62" s="18" t="e">
        <f t="shared" si="6"/>
        <v>#DIV/0!</v>
      </c>
      <c r="L62" s="20" t="e">
        <f t="shared" si="7"/>
        <v>#DIV/0!</v>
      </c>
    </row>
    <row r="63" spans="1:12" s="2" customFormat="1" ht="15.75" hidden="1">
      <c r="A63" s="49" t="s">
        <v>75</v>
      </c>
      <c r="B63" s="88">
        <v>563.5</v>
      </c>
      <c r="C63" s="31"/>
      <c r="D63" s="18">
        <f t="shared" si="11"/>
        <v>0</v>
      </c>
      <c r="E63" s="39"/>
      <c r="F63" s="71">
        <f t="shared" si="0"/>
        <v>0</v>
      </c>
      <c r="G63" s="31"/>
      <c r="H63" s="39"/>
      <c r="I63" s="20">
        <f t="shared" si="9"/>
        <v>0</v>
      </c>
      <c r="J63" s="75" t="e">
        <f t="shared" si="5"/>
        <v>#DIV/0!</v>
      </c>
      <c r="K63" s="18" t="e">
        <f t="shared" si="6"/>
        <v>#DIV/0!</v>
      </c>
      <c r="L63" s="20" t="e">
        <f t="shared" si="7"/>
        <v>#DIV/0!</v>
      </c>
    </row>
    <row r="64" spans="1:12" s="2" customFormat="1" ht="15.75" hidden="1">
      <c r="A64" s="49" t="s">
        <v>37</v>
      </c>
      <c r="B64" s="88">
        <v>2733.9</v>
      </c>
      <c r="C64" s="31"/>
      <c r="D64" s="18">
        <f t="shared" si="11"/>
        <v>0</v>
      </c>
      <c r="E64" s="39"/>
      <c r="F64" s="71">
        <f t="shared" si="0"/>
        <v>0</v>
      </c>
      <c r="G64" s="31"/>
      <c r="H64" s="39"/>
      <c r="I64" s="20">
        <f t="shared" si="9"/>
        <v>0</v>
      </c>
      <c r="J64" s="75" t="e">
        <f t="shared" si="5"/>
        <v>#DIV/0!</v>
      </c>
      <c r="K64" s="18" t="e">
        <f t="shared" si="6"/>
        <v>#DIV/0!</v>
      </c>
      <c r="L64" s="20" t="e">
        <f t="shared" si="7"/>
        <v>#DIV/0!</v>
      </c>
    </row>
    <row r="65" spans="1:12" s="2" customFormat="1" ht="15.75" hidden="1">
      <c r="A65" s="49" t="s">
        <v>38</v>
      </c>
      <c r="B65" s="88">
        <v>724.9</v>
      </c>
      <c r="C65" s="31"/>
      <c r="D65" s="18">
        <f t="shared" si="11"/>
        <v>0</v>
      </c>
      <c r="E65" s="39"/>
      <c r="F65" s="71">
        <f t="shared" si="0"/>
        <v>0</v>
      </c>
      <c r="G65" s="31"/>
      <c r="H65" s="39"/>
      <c r="I65" s="20">
        <f t="shared" si="9"/>
        <v>0</v>
      </c>
      <c r="J65" s="75" t="e">
        <f t="shared" si="5"/>
        <v>#DIV/0!</v>
      </c>
      <c r="K65" s="18" t="e">
        <f t="shared" si="6"/>
        <v>#DIV/0!</v>
      </c>
      <c r="L65" s="20" t="e">
        <f t="shared" si="7"/>
        <v>#DIV/0!</v>
      </c>
    </row>
    <row r="66" spans="1:12" s="2" customFormat="1" ht="15.75" hidden="1">
      <c r="A66" s="46" t="s">
        <v>39</v>
      </c>
      <c r="B66" s="88">
        <v>1127</v>
      </c>
      <c r="C66" s="31"/>
      <c r="D66" s="18">
        <f t="shared" si="11"/>
        <v>0</v>
      </c>
      <c r="E66" s="39"/>
      <c r="F66" s="71">
        <f t="shared" si="0"/>
        <v>0</v>
      </c>
      <c r="G66" s="31"/>
      <c r="H66" s="39"/>
      <c r="I66" s="20">
        <f t="shared" si="9"/>
        <v>0</v>
      </c>
      <c r="J66" s="75" t="e">
        <f t="shared" si="5"/>
        <v>#DIV/0!</v>
      </c>
      <c r="K66" s="18" t="e">
        <f t="shared" si="6"/>
        <v>#DIV/0!</v>
      </c>
      <c r="L66" s="20" t="e">
        <f t="shared" si="7"/>
        <v>#DIV/0!</v>
      </c>
    </row>
    <row r="67" spans="1:12" s="2" customFormat="1" ht="15.75" hidden="1">
      <c r="A67" s="46" t="s">
        <v>40</v>
      </c>
      <c r="B67" s="88">
        <v>2372.5</v>
      </c>
      <c r="C67" s="28"/>
      <c r="D67" s="18">
        <f t="shared" si="11"/>
        <v>0</v>
      </c>
      <c r="E67" s="34"/>
      <c r="F67" s="71">
        <f t="shared" si="0"/>
        <v>0</v>
      </c>
      <c r="G67" s="28"/>
      <c r="H67" s="34"/>
      <c r="I67" s="20">
        <f t="shared" si="9"/>
        <v>0</v>
      </c>
      <c r="J67" s="75" t="e">
        <f t="shared" si="5"/>
        <v>#DIV/0!</v>
      </c>
      <c r="K67" s="18" t="e">
        <f t="shared" si="6"/>
        <v>#DIV/0!</v>
      </c>
      <c r="L67" s="20" t="e">
        <f t="shared" si="7"/>
        <v>#DIV/0!</v>
      </c>
    </row>
    <row r="68" spans="1:12" s="2" customFormat="1" ht="15.75" hidden="1">
      <c r="A68" s="49" t="s">
        <v>41</v>
      </c>
      <c r="B68" s="88">
        <v>603.45</v>
      </c>
      <c r="C68" s="31"/>
      <c r="D68" s="18">
        <f t="shared" si="11"/>
        <v>0</v>
      </c>
      <c r="E68" s="39"/>
      <c r="F68" s="71">
        <f t="shared" si="0"/>
        <v>0</v>
      </c>
      <c r="G68" s="31"/>
      <c r="H68" s="39"/>
      <c r="I68" s="20">
        <f t="shared" si="9"/>
        <v>0</v>
      </c>
      <c r="J68" s="75" t="e">
        <f t="shared" si="5"/>
        <v>#DIV/0!</v>
      </c>
      <c r="K68" s="18" t="e">
        <f t="shared" si="6"/>
        <v>#DIV/0!</v>
      </c>
      <c r="L68" s="20" t="e">
        <f t="shared" si="7"/>
        <v>#DIV/0!</v>
      </c>
    </row>
    <row r="69" spans="1:12" s="15" customFormat="1" ht="15.75" hidden="1">
      <c r="A69" s="48" t="s">
        <v>76</v>
      </c>
      <c r="B69" s="87">
        <v>3489.4089999999997</v>
      </c>
      <c r="C69" s="30">
        <f>SUM(C70:C75)-C73-C74</f>
        <v>0</v>
      </c>
      <c r="D69" s="16">
        <f t="shared" si="11"/>
        <v>0</v>
      </c>
      <c r="E69" s="38">
        <f>SUM(E70:E75)-E73-E74</f>
        <v>0</v>
      </c>
      <c r="F69" s="71">
        <f t="shared" si="0"/>
        <v>0</v>
      </c>
      <c r="G69" s="30">
        <f>SUM(G70:G75)-G73-G74</f>
        <v>0</v>
      </c>
      <c r="H69" s="38">
        <f>SUM(H70:H75)-H73-H74</f>
        <v>0</v>
      </c>
      <c r="I69" s="17">
        <f t="shared" si="9"/>
        <v>0</v>
      </c>
      <c r="J69" s="74" t="e">
        <f aca="true" t="shared" si="12" ref="J69:J103">G69/C69*10</f>
        <v>#DIV/0!</v>
      </c>
      <c r="K69" s="18" t="e">
        <f t="shared" si="6"/>
        <v>#DIV/0!</v>
      </c>
      <c r="L69" s="25" t="e">
        <f t="shared" si="7"/>
        <v>#DIV/0!</v>
      </c>
    </row>
    <row r="70" spans="1:12" s="2" customFormat="1" ht="15.75" hidden="1">
      <c r="A70" s="49" t="s">
        <v>77</v>
      </c>
      <c r="B70" s="88">
        <v>1089</v>
      </c>
      <c r="C70" s="31"/>
      <c r="D70" s="18">
        <f t="shared" si="11"/>
        <v>0</v>
      </c>
      <c r="E70" s="39"/>
      <c r="F70" s="71">
        <f t="shared" si="0"/>
        <v>0</v>
      </c>
      <c r="G70" s="31"/>
      <c r="H70" s="39"/>
      <c r="I70" s="20">
        <f t="shared" si="9"/>
        <v>0</v>
      </c>
      <c r="J70" s="75" t="e">
        <f t="shared" si="12"/>
        <v>#DIV/0!</v>
      </c>
      <c r="K70" s="18" t="e">
        <f t="shared" si="6"/>
        <v>#DIV/0!</v>
      </c>
      <c r="L70" s="20" t="e">
        <f t="shared" si="7"/>
        <v>#DIV/0!</v>
      </c>
    </row>
    <row r="71" spans="1:12" s="2" customFormat="1" ht="15.75" hidden="1">
      <c r="A71" s="49" t="s">
        <v>42</v>
      </c>
      <c r="B71" s="88">
        <v>345.009</v>
      </c>
      <c r="C71" s="31"/>
      <c r="D71" s="18">
        <f t="shared" si="11"/>
        <v>0</v>
      </c>
      <c r="E71" s="39"/>
      <c r="F71" s="71">
        <f t="shared" si="0"/>
        <v>0</v>
      </c>
      <c r="G71" s="31"/>
      <c r="H71" s="39"/>
      <c r="I71" s="20">
        <f t="shared" si="9"/>
        <v>0</v>
      </c>
      <c r="J71" s="75" t="e">
        <f t="shared" si="12"/>
        <v>#DIV/0!</v>
      </c>
      <c r="K71" s="18" t="e">
        <f t="shared" si="6"/>
        <v>#DIV/0!</v>
      </c>
      <c r="L71" s="20" t="e">
        <f t="shared" si="7"/>
        <v>#DIV/0!</v>
      </c>
    </row>
    <row r="72" spans="1:12" s="2" customFormat="1" ht="15.75" hidden="1">
      <c r="A72" s="49" t="s">
        <v>43</v>
      </c>
      <c r="B72" s="88">
        <v>665.1</v>
      </c>
      <c r="C72" s="31"/>
      <c r="D72" s="18">
        <f t="shared" si="11"/>
        <v>0</v>
      </c>
      <c r="E72" s="39"/>
      <c r="F72" s="71">
        <f aca="true" t="shared" si="13" ref="F72:F103">C72-E72</f>
        <v>0</v>
      </c>
      <c r="G72" s="31"/>
      <c r="H72" s="39"/>
      <c r="I72" s="20">
        <f t="shared" si="9"/>
        <v>0</v>
      </c>
      <c r="J72" s="75" t="e">
        <f t="shared" si="12"/>
        <v>#DIV/0!</v>
      </c>
      <c r="K72" s="18" t="e">
        <f t="shared" si="6"/>
        <v>#DIV/0!</v>
      </c>
      <c r="L72" s="20" t="e">
        <f t="shared" si="7"/>
        <v>#DIV/0!</v>
      </c>
    </row>
    <row r="73" spans="1:12" s="2" customFormat="1" ht="15.75" hidden="1">
      <c r="A73" s="49" t="s">
        <v>78</v>
      </c>
      <c r="B73" s="88"/>
      <c r="C73" s="31"/>
      <c r="D73" s="18" t="e">
        <f t="shared" si="11"/>
        <v>#DIV/0!</v>
      </c>
      <c r="E73" s="39"/>
      <c r="F73" s="71">
        <f t="shared" si="13"/>
        <v>0</v>
      </c>
      <c r="G73" s="31"/>
      <c r="H73" s="39"/>
      <c r="I73" s="20">
        <f aca="true" t="shared" si="14" ref="I73:I103">G73-H73</f>
        <v>0</v>
      </c>
      <c r="J73" s="75" t="e">
        <f t="shared" si="12"/>
        <v>#DIV/0!</v>
      </c>
      <c r="K73" s="18" t="e">
        <f t="shared" si="6"/>
        <v>#DIV/0!</v>
      </c>
      <c r="L73" s="20" t="e">
        <f t="shared" si="7"/>
        <v>#DIV/0!</v>
      </c>
    </row>
    <row r="74" spans="1:12" s="2" customFormat="1" ht="15.75" hidden="1">
      <c r="A74" s="49" t="s">
        <v>79</v>
      </c>
      <c r="B74" s="88"/>
      <c r="C74" s="31"/>
      <c r="D74" s="18" t="e">
        <f aca="true" t="shared" si="15" ref="D74:D103">C74/B74*100</f>
        <v>#DIV/0!</v>
      </c>
      <c r="E74" s="39"/>
      <c r="F74" s="71">
        <f t="shared" si="13"/>
        <v>0</v>
      </c>
      <c r="G74" s="31"/>
      <c r="H74" s="39"/>
      <c r="I74" s="20">
        <f t="shared" si="14"/>
        <v>0</v>
      </c>
      <c r="J74" s="75" t="e">
        <f t="shared" si="12"/>
        <v>#DIV/0!</v>
      </c>
      <c r="K74" s="18" t="e">
        <f t="shared" si="6"/>
        <v>#DIV/0!</v>
      </c>
      <c r="L74" s="20" t="e">
        <f t="shared" si="7"/>
        <v>#DIV/0!</v>
      </c>
    </row>
    <row r="75" spans="1:12" s="2" customFormat="1" ht="15.75" hidden="1">
      <c r="A75" s="49" t="s">
        <v>44</v>
      </c>
      <c r="B75" s="88">
        <v>1390.3</v>
      </c>
      <c r="C75" s="31"/>
      <c r="D75" s="18">
        <f t="shared" si="15"/>
        <v>0</v>
      </c>
      <c r="E75" s="39"/>
      <c r="F75" s="71">
        <f t="shared" si="13"/>
        <v>0</v>
      </c>
      <c r="G75" s="31"/>
      <c r="H75" s="39"/>
      <c r="I75" s="20">
        <f t="shared" si="14"/>
        <v>0</v>
      </c>
      <c r="J75" s="75" t="e">
        <f t="shared" si="12"/>
        <v>#DIV/0!</v>
      </c>
      <c r="K75" s="18" t="e">
        <f t="shared" si="6"/>
        <v>#DIV/0!</v>
      </c>
      <c r="L75" s="20" t="e">
        <f t="shared" si="7"/>
        <v>#DIV/0!</v>
      </c>
    </row>
    <row r="76" spans="1:12" s="15" customFormat="1" ht="15.75" hidden="1">
      <c r="A76" s="48" t="s">
        <v>45</v>
      </c>
      <c r="B76" s="87">
        <v>9026.496</v>
      </c>
      <c r="C76" s="30">
        <f>SUM(C77:C92)-C83-C84-C92</f>
        <v>0</v>
      </c>
      <c r="D76" s="16">
        <f t="shared" si="15"/>
        <v>0</v>
      </c>
      <c r="E76" s="38">
        <f>SUM(E77:E92)-E83-E84-E92</f>
        <v>0</v>
      </c>
      <c r="F76" s="71">
        <f t="shared" si="13"/>
        <v>0</v>
      </c>
      <c r="G76" s="30">
        <f>SUM(G77:G92)-G83-G84-G92</f>
        <v>0</v>
      </c>
      <c r="H76" s="38">
        <f>SUM(H77:H92)-H83-H84-H92</f>
        <v>0</v>
      </c>
      <c r="I76" s="17">
        <f t="shared" si="14"/>
        <v>0</v>
      </c>
      <c r="J76" s="74" t="e">
        <f t="shared" si="12"/>
        <v>#DIV/0!</v>
      </c>
      <c r="K76" s="18" t="e">
        <f t="shared" si="6"/>
        <v>#DIV/0!</v>
      </c>
      <c r="L76" s="25" t="e">
        <f t="shared" si="7"/>
        <v>#DIV/0!</v>
      </c>
    </row>
    <row r="77" spans="1:12" s="2" customFormat="1" ht="15.75" hidden="1">
      <c r="A77" s="49" t="s">
        <v>80</v>
      </c>
      <c r="B77" s="88">
        <v>6.556</v>
      </c>
      <c r="C77" s="31"/>
      <c r="D77" s="18">
        <f t="shared" si="15"/>
        <v>0</v>
      </c>
      <c r="E77" s="39"/>
      <c r="F77" s="71">
        <f t="shared" si="13"/>
        <v>0</v>
      </c>
      <c r="G77" s="31"/>
      <c r="H77" s="39"/>
      <c r="I77" s="20">
        <f t="shared" si="14"/>
        <v>0</v>
      </c>
      <c r="J77" s="75" t="e">
        <f t="shared" si="12"/>
        <v>#DIV/0!</v>
      </c>
      <c r="K77" s="18" t="e">
        <f t="shared" si="6"/>
        <v>#DIV/0!</v>
      </c>
      <c r="L77" s="20" t="e">
        <f t="shared" si="7"/>
        <v>#DIV/0!</v>
      </c>
    </row>
    <row r="78" spans="1:12" s="2" customFormat="1" ht="15.75" hidden="1">
      <c r="A78" s="49" t="s">
        <v>81</v>
      </c>
      <c r="B78" s="88">
        <v>65.2</v>
      </c>
      <c r="C78" s="31"/>
      <c r="D78" s="18">
        <f t="shared" si="15"/>
        <v>0</v>
      </c>
      <c r="E78" s="39"/>
      <c r="F78" s="71">
        <f t="shared" si="13"/>
        <v>0</v>
      </c>
      <c r="G78" s="31"/>
      <c r="H78" s="39"/>
      <c r="I78" s="20">
        <f t="shared" si="14"/>
        <v>0</v>
      </c>
      <c r="J78" s="75" t="e">
        <f t="shared" si="12"/>
        <v>#DIV/0!</v>
      </c>
      <c r="K78" s="18" t="e">
        <f t="shared" si="6"/>
        <v>#DIV/0!</v>
      </c>
      <c r="L78" s="20" t="e">
        <f t="shared" si="7"/>
        <v>#DIV/0!</v>
      </c>
    </row>
    <row r="79" spans="1:12" s="2" customFormat="1" ht="15.75" hidden="1">
      <c r="A79" s="49" t="s">
        <v>82</v>
      </c>
      <c r="B79" s="88">
        <v>7.34</v>
      </c>
      <c r="C79" s="31"/>
      <c r="D79" s="18">
        <f t="shared" si="15"/>
        <v>0</v>
      </c>
      <c r="E79" s="39"/>
      <c r="F79" s="71">
        <f t="shared" si="13"/>
        <v>0</v>
      </c>
      <c r="G79" s="31"/>
      <c r="H79" s="39"/>
      <c r="I79" s="20">
        <f t="shared" si="14"/>
        <v>0</v>
      </c>
      <c r="J79" s="75" t="e">
        <f t="shared" si="12"/>
        <v>#DIV/0!</v>
      </c>
      <c r="K79" s="18" t="e">
        <f t="shared" si="6"/>
        <v>#DIV/0!</v>
      </c>
      <c r="L79" s="20" t="e">
        <f t="shared" si="7"/>
        <v>#DIV/0!</v>
      </c>
    </row>
    <row r="80" spans="1:12" s="2" customFormat="1" ht="15.75" hidden="1">
      <c r="A80" s="49" t="s">
        <v>83</v>
      </c>
      <c r="B80" s="88">
        <v>92.3</v>
      </c>
      <c r="C80" s="31"/>
      <c r="D80" s="18">
        <f t="shared" si="15"/>
        <v>0</v>
      </c>
      <c r="E80" s="39"/>
      <c r="F80" s="71">
        <f t="shared" si="13"/>
        <v>0</v>
      </c>
      <c r="G80" s="31"/>
      <c r="H80" s="39"/>
      <c r="I80" s="20">
        <f t="shared" si="14"/>
        <v>0</v>
      </c>
      <c r="J80" s="75" t="e">
        <f t="shared" si="12"/>
        <v>#DIV/0!</v>
      </c>
      <c r="K80" s="18" t="e">
        <f t="shared" si="6"/>
        <v>#DIV/0!</v>
      </c>
      <c r="L80" s="20" t="e">
        <f t="shared" si="7"/>
        <v>#DIV/0!</v>
      </c>
    </row>
    <row r="81" spans="1:12" s="2" customFormat="1" ht="15.75" hidden="1">
      <c r="A81" s="49" t="s">
        <v>46</v>
      </c>
      <c r="B81" s="88">
        <v>3258.2</v>
      </c>
      <c r="C81" s="31"/>
      <c r="D81" s="18">
        <f t="shared" si="15"/>
        <v>0</v>
      </c>
      <c r="E81" s="39"/>
      <c r="F81" s="71">
        <f t="shared" si="13"/>
        <v>0</v>
      </c>
      <c r="G81" s="31"/>
      <c r="H81" s="39"/>
      <c r="I81" s="20">
        <f t="shared" si="14"/>
        <v>0</v>
      </c>
      <c r="J81" s="75" t="e">
        <f t="shared" si="12"/>
        <v>#DIV/0!</v>
      </c>
      <c r="K81" s="18" t="e">
        <f t="shared" si="6"/>
        <v>#DIV/0!</v>
      </c>
      <c r="L81" s="20" t="e">
        <f t="shared" si="7"/>
        <v>#DIV/0!</v>
      </c>
    </row>
    <row r="82" spans="1:12" s="2" customFormat="1" ht="15.75" hidden="1">
      <c r="A82" s="49" t="s">
        <v>47</v>
      </c>
      <c r="B82" s="88">
        <v>950</v>
      </c>
      <c r="C82" s="31"/>
      <c r="D82" s="18">
        <f t="shared" si="15"/>
        <v>0</v>
      </c>
      <c r="E82" s="39"/>
      <c r="F82" s="71">
        <f t="shared" si="13"/>
        <v>0</v>
      </c>
      <c r="G82" s="31"/>
      <c r="H82" s="39"/>
      <c r="I82" s="20">
        <f t="shared" si="14"/>
        <v>0</v>
      </c>
      <c r="J82" s="75" t="e">
        <f t="shared" si="12"/>
        <v>#DIV/0!</v>
      </c>
      <c r="K82" s="18" t="e">
        <f t="shared" si="6"/>
        <v>#DIV/0!</v>
      </c>
      <c r="L82" s="20" t="e">
        <f t="shared" si="7"/>
        <v>#DIV/0!</v>
      </c>
    </row>
    <row r="83" spans="1:12" s="2" customFormat="1" ht="15.75" hidden="1">
      <c r="A83" s="49" t="s">
        <v>84</v>
      </c>
      <c r="B83" s="88"/>
      <c r="C83" s="31"/>
      <c r="D83" s="18" t="e">
        <f t="shared" si="15"/>
        <v>#DIV/0!</v>
      </c>
      <c r="E83" s="39"/>
      <c r="F83" s="71">
        <f t="shared" si="13"/>
        <v>0</v>
      </c>
      <c r="G83" s="31"/>
      <c r="H83" s="39"/>
      <c r="I83" s="20">
        <f t="shared" si="14"/>
        <v>0</v>
      </c>
      <c r="J83" s="75" t="e">
        <f t="shared" si="12"/>
        <v>#DIV/0!</v>
      </c>
      <c r="K83" s="18" t="e">
        <f t="shared" si="6"/>
        <v>#DIV/0!</v>
      </c>
      <c r="L83" s="20" t="e">
        <f t="shared" si="7"/>
        <v>#DIV/0!</v>
      </c>
    </row>
    <row r="84" spans="1:12" s="2" customFormat="1" ht="15.75" hidden="1">
      <c r="A84" s="49" t="s">
        <v>85</v>
      </c>
      <c r="B84" s="88"/>
      <c r="C84" s="31"/>
      <c r="D84" s="18" t="e">
        <f t="shared" si="15"/>
        <v>#DIV/0!</v>
      </c>
      <c r="E84" s="39"/>
      <c r="F84" s="71">
        <f t="shared" si="13"/>
        <v>0</v>
      </c>
      <c r="G84" s="31"/>
      <c r="H84" s="39"/>
      <c r="I84" s="20">
        <f t="shared" si="14"/>
        <v>0</v>
      </c>
      <c r="J84" s="75" t="e">
        <f t="shared" si="12"/>
        <v>#DIV/0!</v>
      </c>
      <c r="K84" s="18" t="e">
        <f t="shared" si="6"/>
        <v>#DIV/0!</v>
      </c>
      <c r="L84" s="20" t="e">
        <f t="shared" si="7"/>
        <v>#DIV/0!</v>
      </c>
    </row>
    <row r="85" spans="1:12" s="2" customFormat="1" ht="15.75" hidden="1">
      <c r="A85" s="49" t="s">
        <v>48</v>
      </c>
      <c r="B85" s="88">
        <v>440.3</v>
      </c>
      <c r="C85" s="31"/>
      <c r="D85" s="18">
        <f t="shared" si="15"/>
        <v>0</v>
      </c>
      <c r="E85" s="39"/>
      <c r="F85" s="71">
        <f t="shared" si="13"/>
        <v>0</v>
      </c>
      <c r="G85" s="31"/>
      <c r="H85" s="39"/>
      <c r="I85" s="20">
        <f t="shared" si="14"/>
        <v>0</v>
      </c>
      <c r="J85" s="75" t="e">
        <f t="shared" si="12"/>
        <v>#DIV/0!</v>
      </c>
      <c r="K85" s="18" t="e">
        <f t="shared" si="6"/>
        <v>#DIV/0!</v>
      </c>
      <c r="L85" s="20" t="e">
        <f t="shared" si="7"/>
        <v>#DIV/0!</v>
      </c>
    </row>
    <row r="86" spans="1:12" s="2" customFormat="1" ht="15.75" hidden="1">
      <c r="A86" s="49" t="s">
        <v>86</v>
      </c>
      <c r="B86" s="88"/>
      <c r="C86" s="31"/>
      <c r="D86" s="18" t="e">
        <f t="shared" si="15"/>
        <v>#DIV/0!</v>
      </c>
      <c r="E86" s="39"/>
      <c r="F86" s="71">
        <f t="shared" si="13"/>
        <v>0</v>
      </c>
      <c r="G86" s="31"/>
      <c r="H86" s="39"/>
      <c r="I86" s="20">
        <f t="shared" si="14"/>
        <v>0</v>
      </c>
      <c r="J86" s="75" t="e">
        <f t="shared" si="12"/>
        <v>#DIV/0!</v>
      </c>
      <c r="K86" s="18" t="e">
        <f t="shared" si="6"/>
        <v>#DIV/0!</v>
      </c>
      <c r="L86" s="20" t="e">
        <f t="shared" si="7"/>
        <v>#DIV/0!</v>
      </c>
    </row>
    <row r="87" spans="1:12" s="2" customFormat="1" ht="15.75" hidden="1">
      <c r="A87" s="49" t="s">
        <v>49</v>
      </c>
      <c r="B87" s="88">
        <v>537.1</v>
      </c>
      <c r="C87" s="31"/>
      <c r="D87" s="18">
        <f t="shared" si="15"/>
        <v>0</v>
      </c>
      <c r="E87" s="39"/>
      <c r="F87" s="71">
        <f t="shared" si="13"/>
        <v>0</v>
      </c>
      <c r="G87" s="31"/>
      <c r="H87" s="39"/>
      <c r="I87" s="20">
        <f t="shared" si="14"/>
        <v>0</v>
      </c>
      <c r="J87" s="75" t="e">
        <f t="shared" si="12"/>
        <v>#DIV/0!</v>
      </c>
      <c r="K87" s="18" t="e">
        <f t="shared" si="6"/>
        <v>#DIV/0!</v>
      </c>
      <c r="L87" s="20" t="e">
        <f t="shared" si="7"/>
        <v>#DIV/0!</v>
      </c>
    </row>
    <row r="88" spans="1:12" s="2" customFormat="1" ht="15.75" hidden="1">
      <c r="A88" s="49" t="s">
        <v>50</v>
      </c>
      <c r="B88" s="88">
        <v>1403.7</v>
      </c>
      <c r="C88" s="31"/>
      <c r="D88" s="18">
        <f t="shared" si="15"/>
        <v>0</v>
      </c>
      <c r="E88" s="39"/>
      <c r="F88" s="71">
        <f t="shared" si="13"/>
        <v>0</v>
      </c>
      <c r="G88" s="31"/>
      <c r="H88" s="39"/>
      <c r="I88" s="20">
        <f t="shared" si="14"/>
        <v>0</v>
      </c>
      <c r="J88" s="75" t="e">
        <f t="shared" si="12"/>
        <v>#DIV/0!</v>
      </c>
      <c r="K88" s="18" t="e">
        <f t="shared" si="6"/>
        <v>#DIV/0!</v>
      </c>
      <c r="L88" s="20" t="e">
        <f t="shared" si="7"/>
        <v>#DIV/0!</v>
      </c>
    </row>
    <row r="89" spans="1:12" s="2" customFormat="1" ht="15.75" hidden="1">
      <c r="A89" s="49" t="s">
        <v>51</v>
      </c>
      <c r="B89" s="88">
        <v>1978.7</v>
      </c>
      <c r="C89" s="31"/>
      <c r="D89" s="18">
        <f t="shared" si="15"/>
        <v>0</v>
      </c>
      <c r="E89" s="39"/>
      <c r="F89" s="71">
        <f t="shared" si="13"/>
        <v>0</v>
      </c>
      <c r="G89" s="31"/>
      <c r="H89" s="39"/>
      <c r="I89" s="20">
        <f t="shared" si="14"/>
        <v>0</v>
      </c>
      <c r="J89" s="75" t="e">
        <f t="shared" si="12"/>
        <v>#DIV/0!</v>
      </c>
      <c r="K89" s="18" t="e">
        <f t="shared" si="6"/>
        <v>#DIV/0!</v>
      </c>
      <c r="L89" s="20" t="e">
        <f t="shared" si="7"/>
        <v>#DIV/0!</v>
      </c>
    </row>
    <row r="90" spans="1:12" s="2" customFormat="1" ht="15.75" hidden="1">
      <c r="A90" s="46" t="s">
        <v>52</v>
      </c>
      <c r="B90" s="88">
        <v>162.8</v>
      </c>
      <c r="C90" s="31"/>
      <c r="D90" s="18">
        <f t="shared" si="15"/>
        <v>0</v>
      </c>
      <c r="E90" s="39"/>
      <c r="F90" s="71">
        <f t="shared" si="13"/>
        <v>0</v>
      </c>
      <c r="G90" s="31"/>
      <c r="H90" s="39"/>
      <c r="I90" s="20">
        <f t="shared" si="14"/>
        <v>0</v>
      </c>
      <c r="J90" s="75" t="e">
        <f t="shared" si="12"/>
        <v>#DIV/0!</v>
      </c>
      <c r="K90" s="18" t="e">
        <f t="shared" si="6"/>
        <v>#DIV/0!</v>
      </c>
      <c r="L90" s="20" t="e">
        <f t="shared" si="7"/>
        <v>#DIV/0!</v>
      </c>
    </row>
    <row r="91" spans="1:12" s="2" customFormat="1" ht="15.75" hidden="1">
      <c r="A91" s="49" t="s">
        <v>97</v>
      </c>
      <c r="B91" s="88">
        <v>124.3</v>
      </c>
      <c r="C91" s="31"/>
      <c r="D91" s="18">
        <f t="shared" si="15"/>
        <v>0</v>
      </c>
      <c r="E91" s="39"/>
      <c r="F91" s="71">
        <f t="shared" si="13"/>
        <v>0</v>
      </c>
      <c r="G91" s="31"/>
      <c r="H91" s="39"/>
      <c r="I91" s="20">
        <f t="shared" si="14"/>
        <v>0</v>
      </c>
      <c r="J91" s="75" t="e">
        <f t="shared" si="12"/>
        <v>#DIV/0!</v>
      </c>
      <c r="K91" s="18" t="e">
        <f t="shared" si="6"/>
        <v>#DIV/0!</v>
      </c>
      <c r="L91" s="20" t="e">
        <f t="shared" si="7"/>
        <v>#DIV/0!</v>
      </c>
    </row>
    <row r="92" spans="1:12" s="2" customFormat="1" ht="15.75" hidden="1">
      <c r="A92" s="49" t="s">
        <v>87</v>
      </c>
      <c r="B92" s="88"/>
      <c r="C92" s="31"/>
      <c r="D92" s="18" t="e">
        <f t="shared" si="15"/>
        <v>#DIV/0!</v>
      </c>
      <c r="E92" s="39"/>
      <c r="F92" s="71">
        <f t="shared" si="13"/>
        <v>0</v>
      </c>
      <c r="G92" s="31"/>
      <c r="H92" s="39"/>
      <c r="I92" s="20">
        <f t="shared" si="14"/>
        <v>0</v>
      </c>
      <c r="J92" s="75" t="e">
        <f t="shared" si="12"/>
        <v>#DIV/0!</v>
      </c>
      <c r="K92" s="18" t="e">
        <f t="shared" si="6"/>
        <v>#DIV/0!</v>
      </c>
      <c r="L92" s="20" t="e">
        <f t="shared" si="7"/>
        <v>#DIV/0!</v>
      </c>
    </row>
    <row r="93" spans="1:12" s="15" customFormat="1" ht="15.75" hidden="1">
      <c r="A93" s="48" t="s">
        <v>53</v>
      </c>
      <c r="B93" s="87">
        <v>326.35</v>
      </c>
      <c r="C93" s="30">
        <f>SUM(C94:C103)-C99</f>
        <v>0</v>
      </c>
      <c r="D93" s="16">
        <f t="shared" si="15"/>
        <v>0</v>
      </c>
      <c r="E93" s="38">
        <f>SUM(E94:E103)-E99</f>
        <v>0</v>
      </c>
      <c r="F93" s="71">
        <f t="shared" si="13"/>
        <v>0</v>
      </c>
      <c r="G93" s="30">
        <f>SUM(G94:G103)-G99</f>
        <v>0</v>
      </c>
      <c r="H93" s="38">
        <f>SUM(H94:H103)-H99</f>
        <v>0</v>
      </c>
      <c r="I93" s="17">
        <f t="shared" si="14"/>
        <v>0</v>
      </c>
      <c r="J93" s="74" t="e">
        <f t="shared" si="12"/>
        <v>#DIV/0!</v>
      </c>
      <c r="K93" s="18" t="e">
        <f t="shared" si="6"/>
        <v>#DIV/0!</v>
      </c>
      <c r="L93" s="17" t="e">
        <f t="shared" si="7"/>
        <v>#DIV/0!</v>
      </c>
    </row>
    <row r="94" spans="1:12" s="2" customFormat="1" ht="15.75" hidden="1">
      <c r="A94" s="49" t="s">
        <v>88</v>
      </c>
      <c r="B94" s="88">
        <v>10.09</v>
      </c>
      <c r="C94" s="31"/>
      <c r="D94" s="18">
        <f t="shared" si="15"/>
        <v>0</v>
      </c>
      <c r="E94" s="39"/>
      <c r="F94" s="71">
        <f t="shared" si="13"/>
        <v>0</v>
      </c>
      <c r="G94" s="31"/>
      <c r="H94" s="39"/>
      <c r="I94" s="20">
        <f t="shared" si="14"/>
        <v>0</v>
      </c>
      <c r="J94" s="75" t="e">
        <f t="shared" si="12"/>
        <v>#DIV/0!</v>
      </c>
      <c r="K94" s="18" t="e">
        <f t="shared" si="6"/>
        <v>#DIV/0!</v>
      </c>
      <c r="L94" s="20" t="e">
        <f t="shared" si="7"/>
        <v>#DIV/0!</v>
      </c>
    </row>
    <row r="95" spans="1:12" s="2" customFormat="1" ht="15.75" hidden="1">
      <c r="A95" s="49" t="s">
        <v>54</v>
      </c>
      <c r="B95" s="88">
        <v>95.16</v>
      </c>
      <c r="C95" s="31"/>
      <c r="D95" s="18">
        <f t="shared" si="15"/>
        <v>0</v>
      </c>
      <c r="E95" s="39"/>
      <c r="F95" s="71">
        <f t="shared" si="13"/>
        <v>0</v>
      </c>
      <c r="G95" s="31"/>
      <c r="H95" s="39"/>
      <c r="I95" s="20">
        <f t="shared" si="14"/>
        <v>0</v>
      </c>
      <c r="J95" s="75" t="e">
        <f t="shared" si="12"/>
        <v>#DIV/0!</v>
      </c>
      <c r="K95" s="18" t="e">
        <f t="shared" si="6"/>
        <v>#DIV/0!</v>
      </c>
      <c r="L95" s="20" t="e">
        <f t="shared" si="7"/>
        <v>#DIV/0!</v>
      </c>
    </row>
    <row r="96" spans="1:12" s="2" customFormat="1" ht="15.75" hidden="1">
      <c r="A96" s="49" t="s">
        <v>55</v>
      </c>
      <c r="B96" s="88">
        <v>10.8</v>
      </c>
      <c r="C96" s="31"/>
      <c r="D96" s="18">
        <f t="shared" si="15"/>
        <v>0</v>
      </c>
      <c r="E96" s="39"/>
      <c r="F96" s="71">
        <f t="shared" si="13"/>
        <v>0</v>
      </c>
      <c r="G96" s="31"/>
      <c r="H96" s="39"/>
      <c r="I96" s="20">
        <f t="shared" si="14"/>
        <v>0</v>
      </c>
      <c r="J96" s="75" t="e">
        <f t="shared" si="12"/>
        <v>#DIV/0!</v>
      </c>
      <c r="K96" s="18" t="e">
        <f t="shared" si="6"/>
        <v>#DIV/0!</v>
      </c>
      <c r="L96" s="20" t="e">
        <f t="shared" si="7"/>
        <v>#DIV/0!</v>
      </c>
    </row>
    <row r="97" spans="1:12" s="2" customFormat="1" ht="15.75" hidden="1">
      <c r="A97" s="49" t="s">
        <v>56</v>
      </c>
      <c r="B97" s="88">
        <v>204.8</v>
      </c>
      <c r="C97" s="31"/>
      <c r="D97" s="18">
        <f t="shared" si="15"/>
        <v>0</v>
      </c>
      <c r="E97" s="39"/>
      <c r="F97" s="71">
        <f t="shared" si="13"/>
        <v>0</v>
      </c>
      <c r="G97" s="31"/>
      <c r="H97" s="39"/>
      <c r="I97" s="20">
        <f t="shared" si="14"/>
        <v>0</v>
      </c>
      <c r="J97" s="75" t="e">
        <f t="shared" si="12"/>
        <v>#DIV/0!</v>
      </c>
      <c r="K97" s="18" t="e">
        <f t="shared" si="6"/>
        <v>#DIV/0!</v>
      </c>
      <c r="L97" s="20" t="e">
        <f t="shared" si="7"/>
        <v>#DIV/0!</v>
      </c>
    </row>
    <row r="98" spans="1:12" s="2" customFormat="1" ht="15.75" hidden="1">
      <c r="A98" s="49" t="s">
        <v>57</v>
      </c>
      <c r="B98" s="88"/>
      <c r="C98" s="31"/>
      <c r="D98" s="18" t="e">
        <f t="shared" si="15"/>
        <v>#DIV/0!</v>
      </c>
      <c r="E98" s="39"/>
      <c r="F98" s="71">
        <f t="shared" si="13"/>
        <v>0</v>
      </c>
      <c r="G98" s="31"/>
      <c r="H98" s="39"/>
      <c r="I98" s="20">
        <f t="shared" si="14"/>
        <v>0</v>
      </c>
      <c r="J98" s="75" t="e">
        <f t="shared" si="12"/>
        <v>#DIV/0!</v>
      </c>
      <c r="K98" s="18" t="e">
        <f t="shared" si="6"/>
        <v>#DIV/0!</v>
      </c>
      <c r="L98" s="20" t="e">
        <f t="shared" si="7"/>
        <v>#DIV/0!</v>
      </c>
    </row>
    <row r="99" spans="1:12" s="2" customFormat="1" ht="15.75" hidden="1">
      <c r="A99" s="49" t="s">
        <v>89</v>
      </c>
      <c r="B99" s="88"/>
      <c r="C99" s="31"/>
      <c r="D99" s="18" t="e">
        <f t="shared" si="15"/>
        <v>#DIV/0!</v>
      </c>
      <c r="E99" s="39"/>
      <c r="F99" s="71">
        <f t="shared" si="13"/>
        <v>0</v>
      </c>
      <c r="G99" s="31"/>
      <c r="H99" s="39"/>
      <c r="I99" s="20">
        <f t="shared" si="14"/>
        <v>0</v>
      </c>
      <c r="J99" s="75" t="e">
        <f t="shared" si="12"/>
        <v>#DIV/0!</v>
      </c>
      <c r="K99" s="18" t="e">
        <f t="shared" si="6"/>
        <v>#DIV/0!</v>
      </c>
      <c r="L99" s="20" t="e">
        <f t="shared" si="7"/>
        <v>#DIV/0!</v>
      </c>
    </row>
    <row r="100" spans="1:12" s="2" customFormat="1" ht="15.75" hidden="1">
      <c r="A100" s="49" t="s">
        <v>58</v>
      </c>
      <c r="B100" s="88"/>
      <c r="C100" s="31"/>
      <c r="D100" s="18" t="e">
        <f t="shared" si="15"/>
        <v>#DIV/0!</v>
      </c>
      <c r="E100" s="39"/>
      <c r="F100" s="71">
        <f t="shared" si="13"/>
        <v>0</v>
      </c>
      <c r="G100" s="31"/>
      <c r="H100" s="39"/>
      <c r="I100" s="20">
        <f t="shared" si="14"/>
        <v>0</v>
      </c>
      <c r="J100" s="75" t="e">
        <f t="shared" si="12"/>
        <v>#DIV/0!</v>
      </c>
      <c r="K100" s="18" t="e">
        <f t="shared" si="6"/>
        <v>#DIV/0!</v>
      </c>
      <c r="L100" s="20" t="e">
        <f t="shared" si="7"/>
        <v>#DIV/0!</v>
      </c>
    </row>
    <row r="101" spans="1:12" s="2" customFormat="1" ht="15.75" hidden="1">
      <c r="A101" s="49" t="s">
        <v>59</v>
      </c>
      <c r="B101" s="88"/>
      <c r="C101" s="31"/>
      <c r="D101" s="18" t="e">
        <f t="shared" si="15"/>
        <v>#DIV/0!</v>
      </c>
      <c r="E101" s="39"/>
      <c r="F101" s="71">
        <f t="shared" si="13"/>
        <v>0</v>
      </c>
      <c r="G101" s="31"/>
      <c r="H101" s="39"/>
      <c r="I101" s="20">
        <f t="shared" si="14"/>
        <v>0</v>
      </c>
      <c r="J101" s="75" t="e">
        <f t="shared" si="12"/>
        <v>#DIV/0!</v>
      </c>
      <c r="K101" s="18" t="e">
        <f t="shared" si="6"/>
        <v>#DIV/0!</v>
      </c>
      <c r="L101" s="20" t="e">
        <f t="shared" si="7"/>
        <v>#DIV/0!</v>
      </c>
    </row>
    <row r="102" spans="1:12" s="2" customFormat="1" ht="15.75" hidden="1">
      <c r="A102" s="49" t="s">
        <v>90</v>
      </c>
      <c r="B102" s="88">
        <v>5.5</v>
      </c>
      <c r="C102" s="31"/>
      <c r="D102" s="18">
        <f t="shared" si="15"/>
        <v>0</v>
      </c>
      <c r="E102" s="39"/>
      <c r="F102" s="71">
        <f t="shared" si="13"/>
        <v>0</v>
      </c>
      <c r="G102" s="31"/>
      <c r="H102" s="39"/>
      <c r="I102" s="20">
        <f t="shared" si="14"/>
        <v>0</v>
      </c>
      <c r="J102" s="75" t="e">
        <f t="shared" si="12"/>
        <v>#DIV/0!</v>
      </c>
      <c r="K102" s="18" t="e">
        <f>H102/E102*10</f>
        <v>#DIV/0!</v>
      </c>
      <c r="L102" s="20" t="e">
        <f>J102-K102</f>
        <v>#DIV/0!</v>
      </c>
    </row>
    <row r="103" spans="1:12" s="2" customFormat="1" ht="15.75" hidden="1">
      <c r="A103" s="50" t="s">
        <v>91</v>
      </c>
      <c r="B103" s="70"/>
      <c r="C103" s="40"/>
      <c r="D103" s="41" t="e">
        <f t="shared" si="15"/>
        <v>#DIV/0!</v>
      </c>
      <c r="E103" s="42"/>
      <c r="F103" s="72">
        <f t="shared" si="13"/>
        <v>0</v>
      </c>
      <c r="G103" s="40"/>
      <c r="H103" s="42"/>
      <c r="I103" s="43">
        <f t="shared" si="14"/>
        <v>0</v>
      </c>
      <c r="J103" s="76" t="e">
        <f t="shared" si="12"/>
        <v>#DIV/0!</v>
      </c>
      <c r="K103" s="41" t="e">
        <f>H103/E103*10</f>
        <v>#DIV/0!</v>
      </c>
      <c r="L103" s="43" t="e">
        <f>J103-K103</f>
        <v>#DIV/0!</v>
      </c>
    </row>
    <row r="104" ht="15" hidden="1"/>
    <row r="105" spans="1:7" s="5" customFormat="1" ht="15" hidden="1">
      <c r="A105" s="4"/>
      <c r="B105" s="4"/>
      <c r="G105" s="2"/>
    </row>
    <row r="106" spans="1:7" s="5" customFormat="1" ht="15" hidden="1">
      <c r="A106" s="4"/>
      <c r="B106" s="4"/>
      <c r="G106" s="2"/>
    </row>
    <row r="107" spans="1:7" s="5" customFormat="1" ht="15" hidden="1">
      <c r="A107" s="4"/>
      <c r="B107" s="4"/>
      <c r="G107" s="2"/>
    </row>
    <row r="108" spans="1:7" s="5" customFormat="1" ht="15" hidden="1">
      <c r="A108" s="4"/>
      <c r="B108" s="4"/>
      <c r="G108" s="2"/>
    </row>
    <row r="109" spans="1:7" s="5" customFormat="1" ht="15" hidden="1">
      <c r="A109" s="4"/>
      <c r="B109" s="4"/>
      <c r="G109" s="2"/>
    </row>
    <row r="110" spans="1:7" s="5" customFormat="1" ht="15" hidden="1">
      <c r="A110" s="4"/>
      <c r="B110" s="4"/>
      <c r="G110" s="2"/>
    </row>
    <row r="111" spans="1:7" s="5" customFormat="1" ht="15" hidden="1">
      <c r="A111" s="4"/>
      <c r="B111" s="4"/>
      <c r="G111" s="2"/>
    </row>
    <row r="112" spans="1:7" s="5" customFormat="1" ht="15" hidden="1">
      <c r="A112" s="4"/>
      <c r="B112" s="4"/>
      <c r="G112" s="2"/>
    </row>
    <row r="113" spans="1:7" s="5" customFormat="1" ht="15" hidden="1">
      <c r="A113" s="4"/>
      <c r="B113" s="4"/>
      <c r="G113" s="2"/>
    </row>
    <row r="114" spans="1:7" s="5" customFormat="1" ht="15" hidden="1">
      <c r="A114" s="4"/>
      <c r="B114" s="4"/>
      <c r="G114" s="2"/>
    </row>
    <row r="115" spans="1:7" s="5" customFormat="1" ht="15" hidden="1">
      <c r="A115" s="4"/>
      <c r="B115" s="4"/>
      <c r="G115" s="2"/>
    </row>
    <row r="116" spans="1:7" s="7" customFormat="1" ht="15" hidden="1">
      <c r="A116" s="4"/>
      <c r="B116" s="4"/>
      <c r="G116" s="8"/>
    </row>
    <row r="117" spans="1:7" s="7" customFormat="1" ht="15" hidden="1">
      <c r="A117" s="4"/>
      <c r="B117" s="4"/>
      <c r="G117" s="8"/>
    </row>
    <row r="118" spans="1:7" s="7" customFormat="1" ht="15" hidden="1">
      <c r="A118" s="4"/>
      <c r="B118" s="4"/>
      <c r="G118" s="8"/>
    </row>
    <row r="119" spans="1:7" s="7" customFormat="1" ht="15" hidden="1">
      <c r="A119" s="4"/>
      <c r="B119" s="4"/>
      <c r="G119" s="8"/>
    </row>
    <row r="120" spans="1:7" s="7" customFormat="1" ht="15" hidden="1">
      <c r="A120" s="4"/>
      <c r="B120" s="4"/>
      <c r="G120" s="8"/>
    </row>
    <row r="121" spans="1:7" s="7" customFormat="1" ht="15" hidden="1">
      <c r="A121" s="4"/>
      <c r="B121" s="4"/>
      <c r="G121" s="8"/>
    </row>
    <row r="122" spans="1:7" s="7" customFormat="1" ht="15" hidden="1">
      <c r="A122" s="4"/>
      <c r="B122" s="4"/>
      <c r="G122" s="8"/>
    </row>
    <row r="123" spans="1:7" s="7" customFormat="1" ht="15" hidden="1">
      <c r="A123" s="4"/>
      <c r="B123" s="4"/>
      <c r="G123" s="8"/>
    </row>
    <row r="124" spans="1:7" s="7" customFormat="1" ht="15" hidden="1">
      <c r="A124" s="4"/>
      <c r="B124" s="4"/>
      <c r="G124" s="8"/>
    </row>
    <row r="125" spans="1:7" s="7" customFormat="1" ht="15" hidden="1">
      <c r="A125" s="4"/>
      <c r="B125" s="4"/>
      <c r="G125" s="8"/>
    </row>
    <row r="126" spans="1:7" s="7" customFormat="1" ht="15" hidden="1">
      <c r="A126" s="4"/>
      <c r="B126" s="4"/>
      <c r="G126" s="8"/>
    </row>
    <row r="127" spans="1:7" s="7" customFormat="1" ht="15" hidden="1">
      <c r="A127" s="4"/>
      <c r="B127" s="4"/>
      <c r="G127" s="8"/>
    </row>
    <row r="128" spans="1:7" s="7" customFormat="1" ht="15" hidden="1">
      <c r="A128" s="4"/>
      <c r="B128" s="4"/>
      <c r="G128" s="8"/>
    </row>
    <row r="129" spans="1:7" s="7" customFormat="1" ht="15" hidden="1">
      <c r="A129" s="4"/>
      <c r="B129" s="4"/>
      <c r="G129" s="8"/>
    </row>
    <row r="130" spans="1:7" s="7" customFormat="1" ht="15" hidden="1">
      <c r="A130" s="4"/>
      <c r="B130" s="4"/>
      <c r="G130" s="8"/>
    </row>
    <row r="131" spans="1:7" s="7" customFormat="1" ht="15" hidden="1">
      <c r="A131" s="4"/>
      <c r="B131" s="4"/>
      <c r="G131" s="8"/>
    </row>
    <row r="132" spans="1:7" s="7" customFormat="1" ht="15" hidden="1">
      <c r="A132" s="4"/>
      <c r="B132" s="4"/>
      <c r="G132" s="8"/>
    </row>
    <row r="133" spans="1:7" s="7" customFormat="1" ht="15" hidden="1">
      <c r="A133" s="4"/>
      <c r="B133" s="4"/>
      <c r="G133" s="8"/>
    </row>
    <row r="134" spans="1:7" s="7" customFormat="1" ht="15" hidden="1">
      <c r="A134" s="4"/>
      <c r="B134" s="4"/>
      <c r="G134" s="8"/>
    </row>
    <row r="135" spans="1:7" s="7" customFormat="1" ht="15" hidden="1">
      <c r="A135" s="4"/>
      <c r="B135" s="4"/>
      <c r="G135" s="8"/>
    </row>
    <row r="136" spans="1:7" s="7" customFormat="1" ht="15" hidden="1">
      <c r="A136" s="4"/>
      <c r="B136" s="4"/>
      <c r="G136" s="8"/>
    </row>
    <row r="137" spans="1:7" s="7" customFormat="1" ht="15" hidden="1">
      <c r="A137" s="4"/>
      <c r="B137" s="4"/>
      <c r="G137" s="8"/>
    </row>
    <row r="138" spans="1:7" s="7" customFormat="1" ht="15" hidden="1">
      <c r="A138" s="4"/>
      <c r="B138" s="4"/>
      <c r="G138" s="8"/>
    </row>
    <row r="139" spans="1:7" s="7" customFormat="1" ht="15" hidden="1">
      <c r="A139" s="4"/>
      <c r="B139" s="4"/>
      <c r="G139" s="8"/>
    </row>
    <row r="140" spans="1:7" s="7" customFormat="1" ht="15" hidden="1">
      <c r="A140" s="4"/>
      <c r="B140" s="4"/>
      <c r="G140" s="8"/>
    </row>
    <row r="141" spans="1:7" s="7" customFormat="1" ht="15" hidden="1">
      <c r="A141" s="4"/>
      <c r="B141" s="4"/>
      <c r="G141" s="8"/>
    </row>
    <row r="142" spans="1:7" s="7" customFormat="1" ht="15" hidden="1">
      <c r="A142" s="4"/>
      <c r="B142" s="4"/>
      <c r="G142" s="8"/>
    </row>
    <row r="143" spans="1:7" s="7" customFormat="1" ht="15" hidden="1">
      <c r="A143" s="4"/>
      <c r="B143" s="4"/>
      <c r="G143" s="8"/>
    </row>
    <row r="144" spans="1:7" s="7" customFormat="1" ht="15" hidden="1">
      <c r="A144" s="4"/>
      <c r="B144" s="4"/>
      <c r="G144" s="8"/>
    </row>
    <row r="145" spans="1:2" s="8" customFormat="1" ht="15" hidden="1">
      <c r="A145" s="6"/>
      <c r="B145" s="6"/>
    </row>
    <row r="146" spans="1:2" s="8" customFormat="1" ht="15" hidden="1">
      <c r="A146" s="6"/>
      <c r="B146" s="6"/>
    </row>
    <row r="147" spans="1:2" s="8" customFormat="1" ht="15" hidden="1">
      <c r="A147" s="6"/>
      <c r="B147" s="6"/>
    </row>
    <row r="148" spans="1:2" s="8" customFormat="1" ht="15" hidden="1">
      <c r="A148" s="6"/>
      <c r="B148" s="6"/>
    </row>
    <row r="149" spans="1:4" s="8" customFormat="1" ht="15" hidden="1">
      <c r="A149" s="6"/>
      <c r="B149" s="97"/>
      <c r="C149" s="97"/>
      <c r="D149" s="97"/>
    </row>
    <row r="150" spans="1:2" s="8" customFormat="1" ht="15.75" hidden="1">
      <c r="A150" s="21"/>
      <c r="B150" s="6"/>
    </row>
    <row r="151" spans="1:4" s="8" customFormat="1" ht="15" hidden="1">
      <c r="A151" s="6"/>
      <c r="B151" s="97"/>
      <c r="C151" s="97"/>
      <c r="D151" s="97"/>
    </row>
    <row r="152" spans="1:2" s="8" customFormat="1" ht="15" hidden="1">
      <c r="A152" s="6"/>
      <c r="B152" s="6"/>
    </row>
    <row r="153" spans="1:2" s="8" customFormat="1" ht="15" hidden="1">
      <c r="A153" s="6"/>
      <c r="B153" s="6"/>
    </row>
    <row r="154" spans="1:2" s="8" customFormat="1" ht="15" hidden="1">
      <c r="A154" s="6"/>
      <c r="B154" s="6"/>
    </row>
    <row r="155" spans="1:2" s="8" customFormat="1" ht="15" hidden="1">
      <c r="A155" s="6"/>
      <c r="B155" s="6"/>
    </row>
    <row r="156" spans="1:2" s="8" customFormat="1" ht="15" hidden="1">
      <c r="A156" s="6"/>
      <c r="B156" s="6"/>
    </row>
    <row r="157" spans="1:2" s="8" customFormat="1" ht="15" hidden="1">
      <c r="A157" s="6"/>
      <c r="B157" s="6"/>
    </row>
    <row r="158" spans="1:2" s="8" customFormat="1" ht="15" hidden="1">
      <c r="A158" s="6"/>
      <c r="B158" s="6"/>
    </row>
    <row r="159" spans="1:2" s="8" customFormat="1" ht="15" hidden="1">
      <c r="A159" s="6"/>
      <c r="B159" s="6"/>
    </row>
    <row r="160" spans="1:2" s="8" customFormat="1" ht="15" hidden="1">
      <c r="A160" s="6"/>
      <c r="B160" s="6"/>
    </row>
    <row r="161" spans="1:2" s="8" customFormat="1" ht="15" hidden="1">
      <c r="A161" s="6"/>
      <c r="B161" s="6"/>
    </row>
    <row r="162" spans="1:2" s="8" customFormat="1" ht="15" hidden="1">
      <c r="A162" s="6"/>
      <c r="B162" s="6"/>
    </row>
    <row r="163" spans="1:2" s="8" customFormat="1" ht="15" hidden="1">
      <c r="A163" s="6"/>
      <c r="B163" s="6"/>
    </row>
    <row r="164" spans="1:2" s="8" customFormat="1" ht="15" hidden="1">
      <c r="A164" s="6"/>
      <c r="B164" s="6"/>
    </row>
    <row r="165" spans="1:2" s="8" customFormat="1" ht="15" hidden="1">
      <c r="A165" s="6"/>
      <c r="B165" s="6"/>
    </row>
    <row r="166" spans="1:2" s="8" customFormat="1" ht="15" hidden="1">
      <c r="A166" s="6"/>
      <c r="B166" s="6"/>
    </row>
    <row r="167" spans="1:2" s="8" customFormat="1" ht="15" hidden="1">
      <c r="A167" s="6"/>
      <c r="B167" s="6"/>
    </row>
    <row r="168" spans="1:2" s="8" customFormat="1" ht="15" hidden="1">
      <c r="A168" s="6"/>
      <c r="B168" s="6"/>
    </row>
    <row r="169" spans="1:2" s="8" customFormat="1" ht="15" hidden="1">
      <c r="A169" s="6"/>
      <c r="B169" s="6"/>
    </row>
    <row r="170" spans="1:2" s="8" customFormat="1" ht="15" hidden="1">
      <c r="A170" s="6"/>
      <c r="B170" s="6"/>
    </row>
    <row r="171" spans="1:2" s="8" customFormat="1" ht="15" hidden="1">
      <c r="A171" s="6"/>
      <c r="B171" s="6"/>
    </row>
    <row r="172" spans="1:2" s="8" customFormat="1" ht="15" hidden="1">
      <c r="A172" s="6"/>
      <c r="B172" s="6"/>
    </row>
    <row r="173" spans="1:2" s="8" customFormat="1" ht="15" hidden="1">
      <c r="A173" s="6"/>
      <c r="B173" s="6"/>
    </row>
    <row r="174" spans="1:2" s="8" customFormat="1" ht="15" hidden="1">
      <c r="A174" s="6"/>
      <c r="B174" s="6"/>
    </row>
    <row r="175" spans="1:2" s="8" customFormat="1" ht="15" hidden="1">
      <c r="A175" s="6"/>
      <c r="B175" s="6"/>
    </row>
    <row r="176" spans="1:2" s="8" customFormat="1" ht="15" hidden="1">
      <c r="A176" s="6"/>
      <c r="B176" s="6"/>
    </row>
    <row r="177" spans="1:2" s="8" customFormat="1" ht="15" hidden="1">
      <c r="A177" s="6"/>
      <c r="B177" s="6"/>
    </row>
    <row r="178" spans="1:2" s="8" customFormat="1" ht="15" hidden="1">
      <c r="A178" s="6"/>
      <c r="B178" s="6"/>
    </row>
    <row r="179" spans="1:2" s="8" customFormat="1" ht="15" hidden="1">
      <c r="A179" s="6"/>
      <c r="B179" s="6"/>
    </row>
    <row r="180" spans="1:2" s="8" customFormat="1" ht="15" hidden="1">
      <c r="A180" s="6"/>
      <c r="B180" s="6"/>
    </row>
    <row r="181" spans="1:2" s="8" customFormat="1" ht="15" hidden="1">
      <c r="A181" s="6"/>
      <c r="B181" s="6"/>
    </row>
    <row r="182" spans="1:2" s="8" customFormat="1" ht="15" hidden="1">
      <c r="A182" s="6"/>
      <c r="B182" s="6"/>
    </row>
    <row r="183" spans="1:2" s="8" customFormat="1" ht="15" hidden="1">
      <c r="A183" s="6"/>
      <c r="B183" s="6"/>
    </row>
    <row r="184" spans="1:2" s="8" customFormat="1" ht="15" hidden="1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7">
    <mergeCell ref="B149:D149"/>
    <mergeCell ref="B151:D151"/>
    <mergeCell ref="A4:A5"/>
    <mergeCell ref="C4:F4"/>
    <mergeCell ref="J4:L4"/>
    <mergeCell ref="G4:I4"/>
    <mergeCell ref="B4:B5"/>
  </mergeCells>
  <conditionalFormatting sqref="F54:F103">
    <cfRule type="cellIs" priority="3" dxfId="8" operator="greaterThan" stopIfTrue="1">
      <formula>0</formula>
    </cfRule>
    <cfRule type="cellIs" priority="4" dxfId="9" operator="lessThan" stopIfTrue="1">
      <formula>0</formula>
    </cfRule>
  </conditionalFormatting>
  <printOptions horizontalCentered="1"/>
  <pageMargins left="0" right="0" top="0.5905511811023623" bottom="0" header="0" footer="0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85" sqref="F185"/>
    </sheetView>
  </sheetViews>
  <sheetFormatPr defaultColWidth="9.00390625" defaultRowHeight="12.75"/>
  <cols>
    <col min="1" max="1" width="33.00390625" style="9" customWidth="1"/>
    <col min="2" max="2" width="15.25390625" style="9" customWidth="1"/>
    <col min="3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102" t="s">
        <v>108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6.5" customHeight="1">
      <c r="A2" s="11" t="str">
        <f>зерноск!A2</f>
        <v>по состоянию на 5 июля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28.5" customHeight="1">
      <c r="A4" s="98" t="s">
        <v>1</v>
      </c>
      <c r="B4" s="98" t="s">
        <v>115</v>
      </c>
      <c r="C4" s="98" t="s">
        <v>96</v>
      </c>
      <c r="D4" s="98"/>
      <c r="E4" s="100"/>
      <c r="F4" s="100"/>
      <c r="G4" s="98" t="s">
        <v>60</v>
      </c>
      <c r="H4" s="100"/>
      <c r="I4" s="100"/>
      <c r="J4" s="101" t="s">
        <v>0</v>
      </c>
      <c r="K4" s="101"/>
      <c r="L4" s="101"/>
    </row>
    <row r="5" spans="1:12" s="10" customFormat="1" ht="51.75" customHeight="1">
      <c r="A5" s="99"/>
      <c r="B5" s="98"/>
      <c r="C5" s="1" t="s">
        <v>104</v>
      </c>
      <c r="D5" s="1" t="s">
        <v>106</v>
      </c>
      <c r="E5" s="1" t="s">
        <v>103</v>
      </c>
      <c r="F5" s="1" t="s">
        <v>105</v>
      </c>
      <c r="G5" s="1" t="s">
        <v>104</v>
      </c>
      <c r="H5" s="1" t="s">
        <v>103</v>
      </c>
      <c r="I5" s="1" t="s">
        <v>105</v>
      </c>
      <c r="J5" s="1" t="s">
        <v>104</v>
      </c>
      <c r="K5" s="1" t="s">
        <v>103</v>
      </c>
      <c r="L5" s="1" t="s">
        <v>105</v>
      </c>
    </row>
    <row r="6" spans="1:12" s="14" customFormat="1" ht="15.75">
      <c r="A6" s="44" t="s">
        <v>2</v>
      </c>
      <c r="B6" s="86">
        <v>1550.7190000000003</v>
      </c>
      <c r="C6" s="26">
        <f>C7+C26+C37+C46+C54+C69+C76+C93</f>
        <v>44.972</v>
      </c>
      <c r="D6" s="32">
        <f>C6/B6*100</f>
        <v>2.9000740946618953</v>
      </c>
      <c r="E6" s="32">
        <v>12.424</v>
      </c>
      <c r="F6" s="52">
        <f aca="true" t="shared" si="0" ref="F6:F71">C6-E6</f>
        <v>32.548</v>
      </c>
      <c r="G6" s="26">
        <f>G7+G26+G37+G46+G54+G69+G76+G93</f>
        <v>76.535</v>
      </c>
      <c r="H6" s="32">
        <v>22.189999999999998</v>
      </c>
      <c r="I6" s="52">
        <f>G6-H6</f>
        <v>54.345</v>
      </c>
      <c r="J6" s="73">
        <f>G6/C6*10</f>
        <v>17.018366983901092</v>
      </c>
      <c r="K6" s="32">
        <f>H6/E6*10</f>
        <v>17.86059240180296</v>
      </c>
      <c r="L6" s="52">
        <f>J6-K6</f>
        <v>-0.8422254179018687</v>
      </c>
    </row>
    <row r="7" spans="1:12" s="15" customFormat="1" ht="15.75" hidden="1">
      <c r="A7" s="45" t="s">
        <v>3</v>
      </c>
      <c r="B7" s="87">
        <v>345.845</v>
      </c>
      <c r="C7" s="27">
        <f>SUM(C8:C24)</f>
        <v>0</v>
      </c>
      <c r="D7" s="33">
        <f aca="true" t="shared" si="1" ref="D7:D36">C7/B7*100</f>
        <v>0</v>
      </c>
      <c r="E7" s="33">
        <v>0</v>
      </c>
      <c r="F7" s="54">
        <f t="shared" si="0"/>
        <v>0</v>
      </c>
      <c r="G7" s="27">
        <f>SUM(G8:G24)</f>
        <v>0</v>
      </c>
      <c r="H7" s="33">
        <v>0</v>
      </c>
      <c r="I7" s="54">
        <f aca="true" t="shared" si="2" ref="I7:I70">G7-H7</f>
        <v>0</v>
      </c>
      <c r="J7" s="30">
        <f aca="true" t="shared" si="3" ref="J7:J36">IF(C7&gt;0,G7/C7*10,"")</f>
      </c>
      <c r="K7" s="34"/>
      <c r="L7" s="54" t="s">
        <v>100</v>
      </c>
    </row>
    <row r="8" spans="1:12" s="2" customFormat="1" ht="15.75" hidden="1">
      <c r="A8" s="46" t="s">
        <v>4</v>
      </c>
      <c r="B8" s="88">
        <v>2.73</v>
      </c>
      <c r="C8" s="28"/>
      <c r="D8" s="33">
        <f t="shared" si="1"/>
        <v>0</v>
      </c>
      <c r="E8" s="34"/>
      <c r="F8" s="57">
        <f t="shared" si="0"/>
        <v>0</v>
      </c>
      <c r="G8" s="28"/>
      <c r="H8" s="34"/>
      <c r="I8" s="57">
        <f t="shared" si="2"/>
        <v>0</v>
      </c>
      <c r="J8" s="31">
        <f t="shared" si="3"/>
      </c>
      <c r="K8" s="34"/>
      <c r="L8" s="57" t="s">
        <v>100</v>
      </c>
    </row>
    <row r="9" spans="1:12" s="2" customFormat="1" ht="15.75" hidden="1">
      <c r="A9" s="46" t="s">
        <v>5</v>
      </c>
      <c r="B9" s="88">
        <v>23.71</v>
      </c>
      <c r="C9" s="28"/>
      <c r="D9" s="33">
        <f t="shared" si="1"/>
        <v>0</v>
      </c>
      <c r="E9" s="34"/>
      <c r="F9" s="57">
        <f t="shared" si="0"/>
        <v>0</v>
      </c>
      <c r="G9" s="28"/>
      <c r="H9" s="34"/>
      <c r="I9" s="57">
        <f t="shared" si="2"/>
        <v>0</v>
      </c>
      <c r="J9" s="31">
        <f t="shared" si="3"/>
      </c>
      <c r="K9" s="34"/>
      <c r="L9" s="57" t="s">
        <v>100</v>
      </c>
    </row>
    <row r="10" spans="1:12" s="2" customFormat="1" ht="15.75" hidden="1">
      <c r="A10" s="46" t="s">
        <v>6</v>
      </c>
      <c r="B10" s="88">
        <v>4.2</v>
      </c>
      <c r="C10" s="28"/>
      <c r="D10" s="33">
        <f t="shared" si="1"/>
        <v>0</v>
      </c>
      <c r="E10" s="34"/>
      <c r="F10" s="57">
        <f t="shared" si="0"/>
        <v>0</v>
      </c>
      <c r="G10" s="28"/>
      <c r="H10" s="34"/>
      <c r="I10" s="57">
        <f t="shared" si="2"/>
        <v>0</v>
      </c>
      <c r="J10" s="31">
        <f t="shared" si="3"/>
      </c>
      <c r="K10" s="34"/>
      <c r="L10" s="57" t="s">
        <v>100</v>
      </c>
    </row>
    <row r="11" spans="1:12" s="2" customFormat="1" ht="15.75" hidden="1">
      <c r="A11" s="46" t="s">
        <v>7</v>
      </c>
      <c r="B11" s="88">
        <v>1.2</v>
      </c>
      <c r="C11" s="28"/>
      <c r="D11" s="33">
        <f t="shared" si="1"/>
        <v>0</v>
      </c>
      <c r="E11" s="34"/>
      <c r="F11" s="57">
        <f t="shared" si="0"/>
        <v>0</v>
      </c>
      <c r="G11" s="28"/>
      <c r="H11" s="34"/>
      <c r="I11" s="57">
        <f t="shared" si="2"/>
        <v>0</v>
      </c>
      <c r="J11" s="31">
        <f t="shared" si="3"/>
      </c>
      <c r="K11" s="34"/>
      <c r="L11" s="57" t="s">
        <v>100</v>
      </c>
    </row>
    <row r="12" spans="1:12" s="2" customFormat="1" ht="15.75" hidden="1">
      <c r="A12" s="46" t="s">
        <v>8</v>
      </c>
      <c r="B12" s="88">
        <v>0.501</v>
      </c>
      <c r="C12" s="28"/>
      <c r="D12" s="33">
        <f t="shared" si="1"/>
        <v>0</v>
      </c>
      <c r="E12" s="34"/>
      <c r="F12" s="57">
        <f t="shared" si="0"/>
        <v>0</v>
      </c>
      <c r="G12" s="28"/>
      <c r="H12" s="34"/>
      <c r="I12" s="57">
        <f t="shared" si="2"/>
        <v>0</v>
      </c>
      <c r="J12" s="31">
        <f t="shared" si="3"/>
      </c>
      <c r="K12" s="34"/>
      <c r="L12" s="57" t="s">
        <v>100</v>
      </c>
    </row>
    <row r="13" spans="1:14" s="2" customFormat="1" ht="15.75" hidden="1">
      <c r="A13" s="46" t="s">
        <v>9</v>
      </c>
      <c r="B13" s="88">
        <v>2.1</v>
      </c>
      <c r="C13" s="28"/>
      <c r="D13" s="33">
        <f t="shared" si="1"/>
        <v>0</v>
      </c>
      <c r="E13" s="34"/>
      <c r="F13" s="57">
        <f t="shared" si="0"/>
        <v>0</v>
      </c>
      <c r="G13" s="28"/>
      <c r="H13" s="34"/>
      <c r="I13" s="57">
        <f t="shared" si="2"/>
        <v>0</v>
      </c>
      <c r="J13" s="31">
        <f t="shared" si="3"/>
      </c>
      <c r="K13" s="34"/>
      <c r="L13" s="57" t="s">
        <v>100</v>
      </c>
      <c r="M13" s="24"/>
      <c r="N13" s="24"/>
    </row>
    <row r="14" spans="1:12" s="2" customFormat="1" ht="15.75" hidden="1">
      <c r="A14" s="46" t="s">
        <v>10</v>
      </c>
      <c r="B14" s="88">
        <v>0.285</v>
      </c>
      <c r="C14" s="28"/>
      <c r="D14" s="33">
        <f t="shared" si="1"/>
        <v>0</v>
      </c>
      <c r="E14" s="34"/>
      <c r="F14" s="57">
        <f t="shared" si="0"/>
        <v>0</v>
      </c>
      <c r="G14" s="28"/>
      <c r="H14" s="34"/>
      <c r="I14" s="57">
        <f t="shared" si="2"/>
        <v>0</v>
      </c>
      <c r="J14" s="31">
        <f t="shared" si="3"/>
      </c>
      <c r="K14" s="34"/>
      <c r="L14" s="57" t="s">
        <v>100</v>
      </c>
    </row>
    <row r="15" spans="1:12" s="2" customFormat="1" ht="15.75" hidden="1">
      <c r="A15" s="46" t="s">
        <v>11</v>
      </c>
      <c r="B15" s="88">
        <v>42.5</v>
      </c>
      <c r="C15" s="28"/>
      <c r="D15" s="33">
        <f t="shared" si="1"/>
        <v>0</v>
      </c>
      <c r="E15" s="34"/>
      <c r="F15" s="57">
        <f t="shared" si="0"/>
        <v>0</v>
      </c>
      <c r="G15" s="28"/>
      <c r="H15" s="34"/>
      <c r="I15" s="57">
        <f t="shared" si="2"/>
        <v>0</v>
      </c>
      <c r="J15" s="31">
        <f t="shared" si="3"/>
      </c>
      <c r="K15" s="34"/>
      <c r="L15" s="57" t="s">
        <v>100</v>
      </c>
    </row>
    <row r="16" spans="1:12" s="2" customFormat="1" ht="15.75" hidden="1">
      <c r="A16" s="46" t="s">
        <v>12</v>
      </c>
      <c r="B16" s="88">
        <v>52</v>
      </c>
      <c r="C16" s="28"/>
      <c r="D16" s="33">
        <f t="shared" si="1"/>
        <v>0</v>
      </c>
      <c r="E16" s="34"/>
      <c r="F16" s="57">
        <f t="shared" si="0"/>
        <v>0</v>
      </c>
      <c r="G16" s="28"/>
      <c r="H16" s="34"/>
      <c r="I16" s="57">
        <f t="shared" si="2"/>
        <v>0</v>
      </c>
      <c r="J16" s="31">
        <f t="shared" si="3"/>
      </c>
      <c r="K16" s="34"/>
      <c r="L16" s="57" t="s">
        <v>100</v>
      </c>
    </row>
    <row r="17" spans="1:12" s="2" customFormat="1" ht="15.75" hidden="1">
      <c r="A17" s="46" t="s">
        <v>92</v>
      </c>
      <c r="B17" s="88">
        <v>26.97</v>
      </c>
      <c r="C17" s="28"/>
      <c r="D17" s="33">
        <f t="shared" si="1"/>
        <v>0</v>
      </c>
      <c r="E17" s="34"/>
      <c r="F17" s="57">
        <f t="shared" si="0"/>
        <v>0</v>
      </c>
      <c r="G17" s="28"/>
      <c r="H17" s="34"/>
      <c r="I17" s="57">
        <f t="shared" si="2"/>
        <v>0</v>
      </c>
      <c r="J17" s="31">
        <f t="shared" si="3"/>
      </c>
      <c r="K17" s="34"/>
      <c r="L17" s="57" t="s">
        <v>100</v>
      </c>
    </row>
    <row r="18" spans="1:12" s="2" customFormat="1" ht="15.75" hidden="1">
      <c r="A18" s="46" t="s">
        <v>13</v>
      </c>
      <c r="B18" s="88">
        <v>36.21</v>
      </c>
      <c r="C18" s="28"/>
      <c r="D18" s="33">
        <f t="shared" si="1"/>
        <v>0</v>
      </c>
      <c r="E18" s="34"/>
      <c r="F18" s="57">
        <f t="shared" si="0"/>
        <v>0</v>
      </c>
      <c r="G18" s="28"/>
      <c r="H18" s="34"/>
      <c r="I18" s="57">
        <f t="shared" si="2"/>
        <v>0</v>
      </c>
      <c r="J18" s="31">
        <f t="shared" si="3"/>
      </c>
      <c r="K18" s="34"/>
      <c r="L18" s="57" t="s">
        <v>100</v>
      </c>
    </row>
    <row r="19" spans="1:12" s="2" customFormat="1" ht="15.75" hidden="1">
      <c r="A19" s="46" t="s">
        <v>14</v>
      </c>
      <c r="B19" s="88">
        <v>52.8</v>
      </c>
      <c r="C19" s="28"/>
      <c r="D19" s="33">
        <f t="shared" si="1"/>
        <v>0</v>
      </c>
      <c r="E19" s="34"/>
      <c r="F19" s="57">
        <f t="shared" si="0"/>
        <v>0</v>
      </c>
      <c r="G19" s="28"/>
      <c r="H19" s="34"/>
      <c r="I19" s="57">
        <f t="shared" si="2"/>
        <v>0</v>
      </c>
      <c r="J19" s="31">
        <f t="shared" si="3"/>
      </c>
      <c r="K19" s="34"/>
      <c r="L19" s="57" t="s">
        <v>100</v>
      </c>
    </row>
    <row r="20" spans="1:12" s="2" customFormat="1" ht="15.75" hidden="1">
      <c r="A20" s="46" t="s">
        <v>15</v>
      </c>
      <c r="B20" s="88">
        <v>8.8</v>
      </c>
      <c r="C20" s="28"/>
      <c r="D20" s="33">
        <f t="shared" si="1"/>
        <v>0</v>
      </c>
      <c r="E20" s="34"/>
      <c r="F20" s="57">
        <f t="shared" si="0"/>
        <v>0</v>
      </c>
      <c r="G20" s="28"/>
      <c r="H20" s="34"/>
      <c r="I20" s="57">
        <f t="shared" si="2"/>
        <v>0</v>
      </c>
      <c r="J20" s="31">
        <f t="shared" si="3"/>
      </c>
      <c r="K20" s="34"/>
      <c r="L20" s="57" t="s">
        <v>100</v>
      </c>
    </row>
    <row r="21" spans="1:12" s="2" customFormat="1" ht="15.75" hidden="1">
      <c r="A21" s="46" t="s">
        <v>16</v>
      </c>
      <c r="B21" s="88">
        <v>6.539</v>
      </c>
      <c r="C21" s="28"/>
      <c r="D21" s="33">
        <f t="shared" si="1"/>
        <v>0</v>
      </c>
      <c r="E21" s="34"/>
      <c r="F21" s="57">
        <f t="shared" si="0"/>
        <v>0</v>
      </c>
      <c r="G21" s="28"/>
      <c r="H21" s="34"/>
      <c r="I21" s="57">
        <f t="shared" si="2"/>
        <v>0</v>
      </c>
      <c r="J21" s="31">
        <f t="shared" si="3"/>
      </c>
      <c r="K21" s="34"/>
      <c r="L21" s="57" t="s">
        <v>100</v>
      </c>
    </row>
    <row r="22" spans="1:12" s="2" customFormat="1" ht="15.75" hidden="1">
      <c r="A22" s="46" t="s">
        <v>17</v>
      </c>
      <c r="B22" s="88">
        <v>0.9</v>
      </c>
      <c r="C22" s="28"/>
      <c r="D22" s="33">
        <f t="shared" si="1"/>
        <v>0</v>
      </c>
      <c r="E22" s="34"/>
      <c r="F22" s="57">
        <f t="shared" si="0"/>
        <v>0</v>
      </c>
      <c r="G22" s="28"/>
      <c r="H22" s="34"/>
      <c r="I22" s="57">
        <f t="shared" si="2"/>
        <v>0</v>
      </c>
      <c r="J22" s="31">
        <f t="shared" si="3"/>
      </c>
      <c r="K22" s="34"/>
      <c r="L22" s="57" t="s">
        <v>100</v>
      </c>
    </row>
    <row r="23" spans="1:12" s="2" customFormat="1" ht="15.75" hidden="1">
      <c r="A23" s="46" t="s">
        <v>18</v>
      </c>
      <c r="B23" s="88">
        <v>84.4</v>
      </c>
      <c r="C23" s="28"/>
      <c r="D23" s="33">
        <f t="shared" si="1"/>
        <v>0</v>
      </c>
      <c r="E23" s="34"/>
      <c r="F23" s="57">
        <f t="shared" si="0"/>
        <v>0</v>
      </c>
      <c r="G23" s="28"/>
      <c r="H23" s="34"/>
      <c r="I23" s="57">
        <f t="shared" si="2"/>
        <v>0</v>
      </c>
      <c r="J23" s="31">
        <f t="shared" si="3"/>
      </c>
      <c r="K23" s="34"/>
      <c r="L23" s="57" t="s">
        <v>100</v>
      </c>
    </row>
    <row r="24" spans="1:12" s="2" customFormat="1" ht="15.75" hidden="1">
      <c r="A24" s="46" t="s">
        <v>19</v>
      </c>
      <c r="B24" s="88">
        <v>0</v>
      </c>
      <c r="C24" s="28"/>
      <c r="D24" s="33" t="e">
        <f t="shared" si="1"/>
        <v>#DIV/0!</v>
      </c>
      <c r="E24" s="34"/>
      <c r="F24" s="57">
        <f t="shared" si="0"/>
        <v>0</v>
      </c>
      <c r="G24" s="28"/>
      <c r="H24" s="34"/>
      <c r="I24" s="57">
        <f t="shared" si="2"/>
        <v>0</v>
      </c>
      <c r="J24" s="31">
        <f t="shared" si="3"/>
      </c>
      <c r="K24" s="34"/>
      <c r="L24" s="57" t="s">
        <v>100</v>
      </c>
    </row>
    <row r="25" spans="1:12" s="2" customFormat="1" ht="15.75" hidden="1">
      <c r="A25" s="46"/>
      <c r="B25" s="88"/>
      <c r="C25" s="28"/>
      <c r="D25" s="33" t="e">
        <f t="shared" si="1"/>
        <v>#DIV/0!</v>
      </c>
      <c r="E25" s="34"/>
      <c r="F25" s="57"/>
      <c r="G25" s="28"/>
      <c r="H25" s="34"/>
      <c r="I25" s="57"/>
      <c r="J25" s="31"/>
      <c r="K25" s="34"/>
      <c r="L25" s="57"/>
    </row>
    <row r="26" spans="1:12" s="15" customFormat="1" ht="15.75" hidden="1">
      <c r="A26" s="45" t="s">
        <v>20</v>
      </c>
      <c r="B26" s="87">
        <v>49.351</v>
      </c>
      <c r="C26" s="27">
        <f>SUM(C27:C36)-C30</f>
        <v>0</v>
      </c>
      <c r="D26" s="33">
        <f t="shared" si="1"/>
        <v>0</v>
      </c>
      <c r="E26" s="33">
        <v>0</v>
      </c>
      <c r="F26" s="54">
        <f t="shared" si="0"/>
        <v>0</v>
      </c>
      <c r="G26" s="27">
        <f>SUM(G27:G36)-G30</f>
        <v>0</v>
      </c>
      <c r="H26" s="33">
        <v>0</v>
      </c>
      <c r="I26" s="54">
        <f t="shared" si="2"/>
        <v>0</v>
      </c>
      <c r="J26" s="30">
        <f t="shared" si="3"/>
      </c>
      <c r="K26" s="34"/>
      <c r="L26" s="54" t="s">
        <v>100</v>
      </c>
    </row>
    <row r="27" spans="1:12" s="2" customFormat="1" ht="15.75" hidden="1">
      <c r="A27" s="46" t="s">
        <v>61</v>
      </c>
      <c r="B27" s="88">
        <v>0</v>
      </c>
      <c r="C27" s="28"/>
      <c r="D27" s="33" t="e">
        <f t="shared" si="1"/>
        <v>#DIV/0!</v>
      </c>
      <c r="E27" s="34"/>
      <c r="F27" s="57">
        <f t="shared" si="0"/>
        <v>0</v>
      </c>
      <c r="G27" s="28"/>
      <c r="H27" s="34"/>
      <c r="I27" s="57">
        <f t="shared" si="2"/>
        <v>0</v>
      </c>
      <c r="J27" s="31">
        <f t="shared" si="3"/>
      </c>
      <c r="K27" s="34"/>
      <c r="L27" s="57" t="s">
        <v>100</v>
      </c>
    </row>
    <row r="28" spans="1:12" s="2" customFormat="1" ht="15.75" hidden="1">
      <c r="A28" s="46" t="s">
        <v>21</v>
      </c>
      <c r="B28" s="88">
        <v>0</v>
      </c>
      <c r="C28" s="28"/>
      <c r="D28" s="33" t="e">
        <f t="shared" si="1"/>
        <v>#DIV/0!</v>
      </c>
      <c r="E28" s="34"/>
      <c r="F28" s="57">
        <f t="shared" si="0"/>
        <v>0</v>
      </c>
      <c r="G28" s="28"/>
      <c r="H28" s="34"/>
      <c r="I28" s="57">
        <f t="shared" si="2"/>
        <v>0</v>
      </c>
      <c r="J28" s="31">
        <f t="shared" si="3"/>
      </c>
      <c r="K28" s="34"/>
      <c r="L28" s="57" t="s">
        <v>100</v>
      </c>
    </row>
    <row r="29" spans="1:12" s="2" customFormat="1" ht="15.75" hidden="1">
      <c r="A29" s="46" t="s">
        <v>22</v>
      </c>
      <c r="B29" s="88">
        <v>0</v>
      </c>
      <c r="C29" s="28"/>
      <c r="D29" s="33" t="e">
        <f t="shared" si="1"/>
        <v>#DIV/0!</v>
      </c>
      <c r="E29" s="34"/>
      <c r="F29" s="57">
        <f t="shared" si="0"/>
        <v>0</v>
      </c>
      <c r="G29" s="28"/>
      <c r="H29" s="34"/>
      <c r="I29" s="57">
        <f t="shared" si="2"/>
        <v>0</v>
      </c>
      <c r="J29" s="31">
        <f t="shared" si="3"/>
      </c>
      <c r="K29" s="34"/>
      <c r="L29" s="57" t="s">
        <v>100</v>
      </c>
    </row>
    <row r="30" spans="1:12" s="2" customFormat="1" ht="15.75" hidden="1">
      <c r="A30" s="46" t="s">
        <v>62</v>
      </c>
      <c r="B30" s="88">
        <v>0</v>
      </c>
      <c r="C30" s="28"/>
      <c r="D30" s="33" t="e">
        <f t="shared" si="1"/>
        <v>#DIV/0!</v>
      </c>
      <c r="E30" s="34"/>
      <c r="F30" s="57">
        <f t="shared" si="0"/>
        <v>0</v>
      </c>
      <c r="G30" s="28"/>
      <c r="H30" s="34"/>
      <c r="I30" s="57">
        <f t="shared" si="2"/>
        <v>0</v>
      </c>
      <c r="J30" s="31">
        <f t="shared" si="3"/>
      </c>
      <c r="K30" s="34"/>
      <c r="L30" s="57" t="s">
        <v>100</v>
      </c>
    </row>
    <row r="31" spans="1:12" s="2" customFormat="1" ht="15.75" hidden="1">
      <c r="A31" s="46" t="s">
        <v>23</v>
      </c>
      <c r="B31" s="88">
        <v>0</v>
      </c>
      <c r="C31" s="28"/>
      <c r="D31" s="33" t="e">
        <f t="shared" si="1"/>
        <v>#DIV/0!</v>
      </c>
      <c r="E31" s="34"/>
      <c r="F31" s="57">
        <f t="shared" si="0"/>
        <v>0</v>
      </c>
      <c r="G31" s="28"/>
      <c r="H31" s="34"/>
      <c r="I31" s="57">
        <f t="shared" si="2"/>
        <v>0</v>
      </c>
      <c r="J31" s="31">
        <f t="shared" si="3"/>
      </c>
      <c r="K31" s="34"/>
      <c r="L31" s="57" t="s">
        <v>100</v>
      </c>
    </row>
    <row r="32" spans="1:12" s="2" customFormat="1" ht="15.75" hidden="1">
      <c r="A32" s="46" t="s">
        <v>24</v>
      </c>
      <c r="B32" s="88">
        <v>35</v>
      </c>
      <c r="C32" s="28"/>
      <c r="D32" s="33">
        <f t="shared" si="1"/>
        <v>0</v>
      </c>
      <c r="E32" s="34"/>
      <c r="F32" s="57">
        <f t="shared" si="0"/>
        <v>0</v>
      </c>
      <c r="G32" s="28"/>
      <c r="H32" s="34"/>
      <c r="I32" s="57">
        <f t="shared" si="2"/>
        <v>0</v>
      </c>
      <c r="J32" s="31">
        <f t="shared" si="3"/>
      </c>
      <c r="K32" s="34"/>
      <c r="L32" s="57" t="s">
        <v>100</v>
      </c>
    </row>
    <row r="33" spans="1:12" s="2" customFormat="1" ht="15.75" hidden="1">
      <c r="A33" s="46" t="s">
        <v>25</v>
      </c>
      <c r="B33" s="88">
        <v>2.331</v>
      </c>
      <c r="C33" s="28"/>
      <c r="D33" s="33">
        <f t="shared" si="1"/>
        <v>0</v>
      </c>
      <c r="E33" s="34"/>
      <c r="F33" s="57">
        <f t="shared" si="0"/>
        <v>0</v>
      </c>
      <c r="G33" s="28"/>
      <c r="H33" s="34"/>
      <c r="I33" s="57">
        <f t="shared" si="2"/>
        <v>0</v>
      </c>
      <c r="J33" s="31">
        <f t="shared" si="3"/>
      </c>
      <c r="K33" s="34"/>
      <c r="L33" s="57" t="s">
        <v>100</v>
      </c>
    </row>
    <row r="34" spans="1:12" s="2" customFormat="1" ht="15.75" hidden="1">
      <c r="A34" s="46" t="s">
        <v>26</v>
      </c>
      <c r="B34" s="88">
        <v>0</v>
      </c>
      <c r="C34" s="28"/>
      <c r="D34" s="33" t="e">
        <f t="shared" si="1"/>
        <v>#DIV/0!</v>
      </c>
      <c r="E34" s="34"/>
      <c r="F34" s="57">
        <f t="shared" si="0"/>
        <v>0</v>
      </c>
      <c r="G34" s="28"/>
      <c r="H34" s="34"/>
      <c r="I34" s="57">
        <f t="shared" si="2"/>
        <v>0</v>
      </c>
      <c r="J34" s="31">
        <f t="shared" si="3"/>
      </c>
      <c r="K34" s="34"/>
      <c r="L34" s="57" t="s">
        <v>100</v>
      </c>
    </row>
    <row r="35" spans="1:12" s="2" customFormat="1" ht="15.75" hidden="1">
      <c r="A35" s="46" t="s">
        <v>27</v>
      </c>
      <c r="B35" s="88">
        <v>3.62</v>
      </c>
      <c r="C35" s="28"/>
      <c r="D35" s="33">
        <f t="shared" si="1"/>
        <v>0</v>
      </c>
      <c r="E35" s="34"/>
      <c r="F35" s="57">
        <f t="shared" si="0"/>
        <v>0</v>
      </c>
      <c r="G35" s="28"/>
      <c r="H35" s="34"/>
      <c r="I35" s="57">
        <f t="shared" si="2"/>
        <v>0</v>
      </c>
      <c r="J35" s="31">
        <f t="shared" si="3"/>
      </c>
      <c r="K35" s="34"/>
      <c r="L35" s="57" t="s">
        <v>100</v>
      </c>
    </row>
    <row r="36" spans="1:12" s="2" customFormat="1" ht="15.75" hidden="1">
      <c r="A36" s="46" t="s">
        <v>28</v>
      </c>
      <c r="B36" s="88">
        <v>8.4</v>
      </c>
      <c r="C36" s="28"/>
      <c r="D36" s="33">
        <f t="shared" si="1"/>
        <v>0</v>
      </c>
      <c r="E36" s="34"/>
      <c r="F36" s="57">
        <f t="shared" si="0"/>
        <v>0</v>
      </c>
      <c r="G36" s="28"/>
      <c r="H36" s="34"/>
      <c r="I36" s="57">
        <f t="shared" si="2"/>
        <v>0</v>
      </c>
      <c r="J36" s="31">
        <f t="shared" si="3"/>
      </c>
      <c r="K36" s="34"/>
      <c r="L36" s="57" t="s">
        <v>100</v>
      </c>
    </row>
    <row r="37" spans="1:14" s="15" customFormat="1" ht="15.75">
      <c r="A37" s="45" t="s">
        <v>93</v>
      </c>
      <c r="B37" s="87">
        <v>39.101</v>
      </c>
      <c r="C37" s="27">
        <f>SUM(C38:C45)</f>
        <v>18.94</v>
      </c>
      <c r="D37" s="33">
        <f>C37/B37*100</f>
        <v>48.43865885782972</v>
      </c>
      <c r="E37" s="33">
        <v>9.524</v>
      </c>
      <c r="F37" s="54">
        <f t="shared" si="0"/>
        <v>9.416000000000002</v>
      </c>
      <c r="G37" s="27">
        <f>SUM(G38:G45)</f>
        <v>38.573</v>
      </c>
      <c r="H37" s="33">
        <v>18.2</v>
      </c>
      <c r="I37" s="54">
        <f>G37-H37</f>
        <v>20.373</v>
      </c>
      <c r="J37" s="30">
        <f aca="true" t="shared" si="4" ref="J37:J101">G37/C37*10</f>
        <v>20.365892291446674</v>
      </c>
      <c r="K37" s="33">
        <f aca="true" t="shared" si="5" ref="K37:K101">H37/E37*10</f>
        <v>19.109617807643847</v>
      </c>
      <c r="L37" s="54">
        <f>J37-K37</f>
        <v>1.2562744838028266</v>
      </c>
      <c r="M37" s="19"/>
      <c r="N37" s="19"/>
    </row>
    <row r="38" spans="1:14" s="23" customFormat="1" ht="15">
      <c r="A38" s="46" t="s">
        <v>63</v>
      </c>
      <c r="B38" s="88">
        <v>4.447</v>
      </c>
      <c r="C38" s="28">
        <v>4.04</v>
      </c>
      <c r="D38" s="34">
        <f>C38/B38*100</f>
        <v>90.84776253654148</v>
      </c>
      <c r="E38" s="34">
        <v>2.6</v>
      </c>
      <c r="F38" s="57">
        <f t="shared" si="0"/>
        <v>1.44</v>
      </c>
      <c r="G38" s="28">
        <v>8.973</v>
      </c>
      <c r="H38" s="34">
        <v>4.1</v>
      </c>
      <c r="I38" s="57">
        <f t="shared" si="2"/>
        <v>4.873000000000001</v>
      </c>
      <c r="J38" s="28">
        <f t="shared" si="4"/>
        <v>22.21039603960396</v>
      </c>
      <c r="K38" s="34">
        <f t="shared" si="5"/>
        <v>15.769230769230766</v>
      </c>
      <c r="L38" s="57">
        <f aca="true" t="shared" si="6" ref="L38:L101">J38-K38</f>
        <v>6.441165270373194</v>
      </c>
      <c r="M38" s="2"/>
      <c r="N38" s="2"/>
    </row>
    <row r="39" spans="1:12" s="2" customFormat="1" ht="15" hidden="1">
      <c r="A39" s="46" t="s">
        <v>67</v>
      </c>
      <c r="B39" s="88">
        <v>0.57</v>
      </c>
      <c r="C39" s="28"/>
      <c r="D39" s="34">
        <f aca="true" t="shared" si="7" ref="D39:D45">C39/B39*100</f>
        <v>0</v>
      </c>
      <c r="E39" s="34"/>
      <c r="F39" s="57">
        <f t="shared" si="0"/>
        <v>0</v>
      </c>
      <c r="G39" s="28"/>
      <c r="H39" s="34"/>
      <c r="I39" s="57">
        <f t="shared" si="2"/>
        <v>0</v>
      </c>
      <c r="J39" s="28" t="e">
        <f t="shared" si="4"/>
        <v>#DIV/0!</v>
      </c>
      <c r="K39" s="34" t="e">
        <f t="shared" si="5"/>
        <v>#DIV/0!</v>
      </c>
      <c r="L39" s="57" t="e">
        <f t="shared" si="6"/>
        <v>#DIV/0!</v>
      </c>
    </row>
    <row r="40" spans="1:12" s="5" customFormat="1" ht="15">
      <c r="A40" s="47" t="s">
        <v>101</v>
      </c>
      <c r="B40" s="89">
        <v>3.084</v>
      </c>
      <c r="C40" s="35">
        <v>2.6</v>
      </c>
      <c r="D40" s="34">
        <f t="shared" si="7"/>
        <v>84.30609597924773</v>
      </c>
      <c r="E40" s="36">
        <v>3.324</v>
      </c>
      <c r="F40" s="60">
        <f>C40-E40</f>
        <v>-0.7239999999999998</v>
      </c>
      <c r="G40" s="35">
        <v>3.4</v>
      </c>
      <c r="H40" s="36">
        <v>6.3</v>
      </c>
      <c r="I40" s="60">
        <f>G40-H40</f>
        <v>-2.9</v>
      </c>
      <c r="J40" s="35">
        <f>G40/C40*10</f>
        <v>13.076923076923077</v>
      </c>
      <c r="K40" s="36">
        <f>H40/E40*10</f>
        <v>18.95306859205776</v>
      </c>
      <c r="L40" s="62">
        <f>J40-K40</f>
        <v>-5.876145515134684</v>
      </c>
    </row>
    <row r="41" spans="1:12" s="2" customFormat="1" ht="15">
      <c r="A41" s="46" t="s">
        <v>30</v>
      </c>
      <c r="B41" s="88">
        <v>20.4</v>
      </c>
      <c r="C41" s="28">
        <v>12.3</v>
      </c>
      <c r="D41" s="34">
        <f t="shared" si="7"/>
        <v>60.29411764705883</v>
      </c>
      <c r="E41" s="34">
        <v>3.6</v>
      </c>
      <c r="F41" s="57">
        <f t="shared" si="0"/>
        <v>8.700000000000001</v>
      </c>
      <c r="G41" s="28">
        <v>26.2</v>
      </c>
      <c r="H41" s="34">
        <v>7.8</v>
      </c>
      <c r="I41" s="57">
        <f t="shared" si="2"/>
        <v>18.4</v>
      </c>
      <c r="J41" s="28">
        <f t="shared" si="4"/>
        <v>21.300813008130078</v>
      </c>
      <c r="K41" s="34">
        <f t="shared" si="5"/>
        <v>21.666666666666664</v>
      </c>
      <c r="L41" s="57">
        <f t="shared" si="6"/>
        <v>-0.3658536585365866</v>
      </c>
    </row>
    <row r="42" spans="1:12" s="2" customFormat="1" ht="15" hidden="1">
      <c r="A42" s="46" t="s">
        <v>31</v>
      </c>
      <c r="B42" s="88">
        <v>0</v>
      </c>
      <c r="C42" s="28"/>
      <c r="D42" s="34" t="e">
        <f t="shared" si="7"/>
        <v>#DIV/0!</v>
      </c>
      <c r="E42" s="34"/>
      <c r="F42" s="57">
        <f t="shared" si="0"/>
        <v>0</v>
      </c>
      <c r="G42" s="28"/>
      <c r="H42" s="34"/>
      <c r="I42" s="57">
        <f>G42-H42</f>
        <v>0</v>
      </c>
      <c r="J42" s="28" t="e">
        <f t="shared" si="4"/>
        <v>#DIV/0!</v>
      </c>
      <c r="K42" s="34" t="e">
        <f t="shared" si="5"/>
        <v>#DIV/0!</v>
      </c>
      <c r="L42" s="57" t="e">
        <f t="shared" si="6"/>
        <v>#DIV/0!</v>
      </c>
    </row>
    <row r="43" spans="1:12" s="2" customFormat="1" ht="15" hidden="1">
      <c r="A43" s="46" t="s">
        <v>32</v>
      </c>
      <c r="B43" s="88">
        <v>0</v>
      </c>
      <c r="C43" s="28"/>
      <c r="D43" s="34" t="e">
        <f t="shared" si="7"/>
        <v>#DIV/0!</v>
      </c>
      <c r="E43" s="34"/>
      <c r="F43" s="57">
        <f t="shared" si="0"/>
        <v>0</v>
      </c>
      <c r="G43" s="28"/>
      <c r="H43" s="34"/>
      <c r="I43" s="57">
        <f t="shared" si="2"/>
        <v>0</v>
      </c>
      <c r="J43" s="28" t="e">
        <f t="shared" si="4"/>
        <v>#DIV/0!</v>
      </c>
      <c r="K43" s="34" t="e">
        <f>H43/E43*10</f>
        <v>#DIV/0!</v>
      </c>
      <c r="L43" s="57" t="e">
        <f t="shared" si="6"/>
        <v>#DIV/0!</v>
      </c>
    </row>
    <row r="44" spans="1:12" s="2" customFormat="1" ht="15" hidden="1">
      <c r="A44" s="46" t="s">
        <v>33</v>
      </c>
      <c r="B44" s="88">
        <v>10.6</v>
      </c>
      <c r="C44" s="28"/>
      <c r="D44" s="34">
        <f t="shared" si="7"/>
        <v>0</v>
      </c>
      <c r="E44" s="34"/>
      <c r="F44" s="57">
        <f t="shared" si="0"/>
        <v>0</v>
      </c>
      <c r="G44" s="28"/>
      <c r="H44" s="34"/>
      <c r="I44" s="57">
        <f t="shared" si="2"/>
        <v>0</v>
      </c>
      <c r="J44" s="28" t="e">
        <f t="shared" si="4"/>
        <v>#DIV/0!</v>
      </c>
      <c r="K44" s="34" t="e">
        <f t="shared" si="5"/>
        <v>#DIV/0!</v>
      </c>
      <c r="L44" s="57" t="e">
        <f t="shared" si="6"/>
        <v>#DIV/0!</v>
      </c>
    </row>
    <row r="45" spans="1:12" s="2" customFormat="1" ht="15" hidden="1">
      <c r="A45" s="46" t="s">
        <v>102</v>
      </c>
      <c r="B45" s="88"/>
      <c r="C45" s="28"/>
      <c r="D45" s="34" t="e">
        <f t="shared" si="7"/>
        <v>#DIV/0!</v>
      </c>
      <c r="E45" s="34"/>
      <c r="F45" s="57">
        <f t="shared" si="0"/>
        <v>0</v>
      </c>
      <c r="G45" s="28"/>
      <c r="H45" s="34"/>
      <c r="I45" s="57"/>
      <c r="J45" s="28" t="e">
        <f t="shared" si="4"/>
        <v>#DIV/0!</v>
      </c>
      <c r="K45" s="34" t="e">
        <f t="shared" si="5"/>
        <v>#DIV/0!</v>
      </c>
      <c r="L45" s="57" t="e">
        <f>J45-K45</f>
        <v>#DIV/0!</v>
      </c>
    </row>
    <row r="46" spans="1:12" s="15" customFormat="1" ht="15.75">
      <c r="A46" s="45" t="s">
        <v>98</v>
      </c>
      <c r="B46" s="87">
        <v>86</v>
      </c>
      <c r="C46" s="29">
        <f>SUM(C47:C53)</f>
        <v>26.032</v>
      </c>
      <c r="D46" s="38">
        <f>C46/B46*100</f>
        <v>30.269767441860466</v>
      </c>
      <c r="E46" s="37">
        <v>2.9000000000000004</v>
      </c>
      <c r="F46" s="54">
        <f t="shared" si="0"/>
        <v>23.131999999999998</v>
      </c>
      <c r="G46" s="29">
        <f>SUM(G47:G53)</f>
        <v>37.962</v>
      </c>
      <c r="H46" s="37">
        <v>3.99</v>
      </c>
      <c r="I46" s="54">
        <f>G46-H46</f>
        <v>33.972</v>
      </c>
      <c r="J46" s="30">
        <f t="shared" si="4"/>
        <v>14.58282114320836</v>
      </c>
      <c r="K46" s="38">
        <f>H46/E46*10</f>
        <v>13.758620689655173</v>
      </c>
      <c r="L46" s="63">
        <f t="shared" si="6"/>
        <v>0.8242004535531873</v>
      </c>
    </row>
    <row r="47" spans="1:14" s="2" customFormat="1" ht="15" hidden="1">
      <c r="A47" s="46" t="s">
        <v>64</v>
      </c>
      <c r="B47" s="88">
        <v>0</v>
      </c>
      <c r="C47" s="28"/>
      <c r="D47" s="34" t="e">
        <f>C47/B47*100</f>
        <v>#DIV/0!</v>
      </c>
      <c r="E47" s="34"/>
      <c r="F47" s="57">
        <f t="shared" si="0"/>
        <v>0</v>
      </c>
      <c r="G47" s="28"/>
      <c r="H47" s="34"/>
      <c r="I47" s="57">
        <f t="shared" si="2"/>
        <v>0</v>
      </c>
      <c r="J47" s="28" t="e">
        <f t="shared" si="4"/>
        <v>#DIV/0!</v>
      </c>
      <c r="K47" s="39" t="e">
        <f t="shared" si="5"/>
        <v>#DIV/0!</v>
      </c>
      <c r="L47" s="64" t="e">
        <f t="shared" si="6"/>
        <v>#DIV/0!</v>
      </c>
      <c r="N47" s="2">
        <f>M47*C47/10</f>
        <v>0</v>
      </c>
    </row>
    <row r="48" spans="1:12" s="2" customFormat="1" ht="15" hidden="1">
      <c r="A48" s="46" t="s">
        <v>65</v>
      </c>
      <c r="B48" s="88">
        <v>0.6</v>
      </c>
      <c r="C48" s="28"/>
      <c r="D48" s="34">
        <f aca="true" t="shared" si="8" ref="D48:D53">C48/B48*100</f>
        <v>0</v>
      </c>
      <c r="E48" s="34"/>
      <c r="F48" s="57">
        <f t="shared" si="0"/>
        <v>0</v>
      </c>
      <c r="G48" s="28"/>
      <c r="H48" s="34"/>
      <c r="I48" s="57">
        <f t="shared" si="2"/>
        <v>0</v>
      </c>
      <c r="J48" s="28" t="e">
        <f t="shared" si="4"/>
        <v>#DIV/0!</v>
      </c>
      <c r="K48" s="39" t="e">
        <f t="shared" si="5"/>
        <v>#DIV/0!</v>
      </c>
      <c r="L48" s="64" t="e">
        <f t="shared" si="6"/>
        <v>#DIV/0!</v>
      </c>
    </row>
    <row r="49" spans="1:12" s="2" customFormat="1" ht="15" hidden="1">
      <c r="A49" s="46" t="s">
        <v>66</v>
      </c>
      <c r="B49" s="88">
        <v>0.7</v>
      </c>
      <c r="C49" s="28"/>
      <c r="D49" s="34">
        <f t="shared" si="8"/>
        <v>0</v>
      </c>
      <c r="E49" s="34"/>
      <c r="F49" s="57">
        <f t="shared" si="0"/>
        <v>0</v>
      </c>
      <c r="G49" s="28"/>
      <c r="H49" s="34"/>
      <c r="I49" s="57">
        <f>G49-H49</f>
        <v>0</v>
      </c>
      <c r="J49" s="28" t="e">
        <f t="shared" si="4"/>
        <v>#DIV/0!</v>
      </c>
      <c r="K49" s="39" t="e">
        <f t="shared" si="5"/>
        <v>#DIV/0!</v>
      </c>
      <c r="L49" s="64" t="e">
        <f t="shared" si="6"/>
        <v>#DIV/0!</v>
      </c>
    </row>
    <row r="50" spans="1:12" s="2" customFormat="1" ht="15" hidden="1">
      <c r="A50" s="46" t="s">
        <v>29</v>
      </c>
      <c r="B50" s="88">
        <v>0</v>
      </c>
      <c r="C50" s="28"/>
      <c r="D50" s="34" t="e">
        <f t="shared" si="8"/>
        <v>#DIV/0!</v>
      </c>
      <c r="E50" s="34"/>
      <c r="F50" s="57">
        <f t="shared" si="0"/>
        <v>0</v>
      </c>
      <c r="G50" s="28"/>
      <c r="H50" s="34"/>
      <c r="I50" s="57">
        <f>G50-H50</f>
        <v>0</v>
      </c>
      <c r="J50" s="28" t="e">
        <f t="shared" si="4"/>
        <v>#DIV/0!</v>
      </c>
      <c r="K50" s="39" t="e">
        <f t="shared" si="5"/>
        <v>#DIV/0!</v>
      </c>
      <c r="L50" s="64" t="e">
        <f t="shared" si="6"/>
        <v>#DIV/0!</v>
      </c>
    </row>
    <row r="51" spans="1:12" s="2" customFormat="1" ht="15">
      <c r="A51" s="46" t="s">
        <v>68</v>
      </c>
      <c r="B51" s="88">
        <v>10.5</v>
      </c>
      <c r="C51" s="28">
        <v>4.8</v>
      </c>
      <c r="D51" s="34">
        <f t="shared" si="8"/>
        <v>45.714285714285715</v>
      </c>
      <c r="E51" s="34">
        <v>1.3</v>
      </c>
      <c r="F51" s="57">
        <f t="shared" si="0"/>
        <v>3.5</v>
      </c>
      <c r="G51" s="28">
        <v>6.9</v>
      </c>
      <c r="H51" s="34">
        <v>1.59</v>
      </c>
      <c r="I51" s="57">
        <f>G51-H51</f>
        <v>5.3100000000000005</v>
      </c>
      <c r="J51" s="28">
        <f t="shared" si="4"/>
        <v>14.375000000000002</v>
      </c>
      <c r="K51" s="39">
        <f t="shared" si="5"/>
        <v>12.230769230769232</v>
      </c>
      <c r="L51" s="64">
        <f t="shared" si="6"/>
        <v>2.14423076923077</v>
      </c>
    </row>
    <row r="52" spans="1:12" s="2" customFormat="1" ht="15">
      <c r="A52" s="46" t="s">
        <v>69</v>
      </c>
      <c r="B52" s="88">
        <v>15.1</v>
      </c>
      <c r="C52" s="28">
        <v>4.632</v>
      </c>
      <c r="D52" s="34">
        <f t="shared" si="8"/>
        <v>30.67549668874172</v>
      </c>
      <c r="E52" s="34">
        <v>1.6</v>
      </c>
      <c r="F52" s="57">
        <f t="shared" si="0"/>
        <v>3.0319999999999996</v>
      </c>
      <c r="G52" s="28">
        <v>5.062</v>
      </c>
      <c r="H52" s="34">
        <v>2.4</v>
      </c>
      <c r="I52" s="57">
        <f>G52-H52</f>
        <v>2.6620000000000004</v>
      </c>
      <c r="J52" s="28">
        <f t="shared" si="4"/>
        <v>10.92832469775475</v>
      </c>
      <c r="K52" s="39">
        <f t="shared" si="5"/>
        <v>14.999999999999998</v>
      </c>
      <c r="L52" s="64">
        <f t="shared" si="6"/>
        <v>-4.071675302245248</v>
      </c>
    </row>
    <row r="53" spans="1:12" s="2" customFormat="1" ht="15">
      <c r="A53" s="113" t="s">
        <v>95</v>
      </c>
      <c r="B53" s="114">
        <v>59.1</v>
      </c>
      <c r="C53" s="115">
        <v>16.6</v>
      </c>
      <c r="D53" s="116">
        <f t="shared" si="8"/>
        <v>28.087986463620986</v>
      </c>
      <c r="E53" s="116"/>
      <c r="F53" s="117">
        <f t="shared" si="0"/>
        <v>16.6</v>
      </c>
      <c r="G53" s="115">
        <v>26</v>
      </c>
      <c r="H53" s="116"/>
      <c r="I53" s="117">
        <f>G53-H53</f>
        <v>26</v>
      </c>
      <c r="J53" s="115">
        <f t="shared" si="4"/>
        <v>15.662650602409638</v>
      </c>
      <c r="K53" s="123" t="e">
        <f t="shared" si="5"/>
        <v>#DIV/0!</v>
      </c>
      <c r="L53" s="124" t="e">
        <f>J53-K53</f>
        <v>#DIV/0!</v>
      </c>
    </row>
    <row r="54" spans="1:12" s="15" customFormat="1" ht="15.75" hidden="1">
      <c r="A54" s="103" t="s">
        <v>34</v>
      </c>
      <c r="B54" s="104">
        <v>278.1000000000001</v>
      </c>
      <c r="C54" s="105">
        <f>SUM(C55:C68)</f>
        <v>0</v>
      </c>
      <c r="D54" s="106">
        <f aca="true" t="shared" si="9" ref="D54:D103">C54/B54*100</f>
        <v>0</v>
      </c>
      <c r="E54" s="107">
        <f>SUM(E55:E68)</f>
        <v>0</v>
      </c>
      <c r="F54" s="108">
        <f t="shared" si="0"/>
        <v>0</v>
      </c>
      <c r="G54" s="105">
        <f>SUM(G55:G68)</f>
        <v>0</v>
      </c>
      <c r="H54" s="107">
        <f>SUM(H55:H68)</f>
        <v>0</v>
      </c>
      <c r="I54" s="109">
        <f>SUM(I55:I68)</f>
        <v>0</v>
      </c>
      <c r="J54" s="110" t="e">
        <f t="shared" si="4"/>
        <v>#DIV/0!</v>
      </c>
      <c r="K54" s="111" t="e">
        <f t="shared" si="5"/>
        <v>#DIV/0!</v>
      </c>
      <c r="L54" s="112" t="e">
        <f t="shared" si="6"/>
        <v>#DIV/0!</v>
      </c>
    </row>
    <row r="55" spans="1:14" s="23" customFormat="1" ht="15" hidden="1">
      <c r="A55" s="49" t="s">
        <v>70</v>
      </c>
      <c r="B55" s="88">
        <v>45.9</v>
      </c>
      <c r="C55" s="31"/>
      <c r="D55" s="18">
        <f t="shared" si="9"/>
        <v>0</v>
      </c>
      <c r="E55" s="39"/>
      <c r="F55" s="79">
        <f t="shared" si="0"/>
        <v>0</v>
      </c>
      <c r="G55" s="31"/>
      <c r="H55" s="39"/>
      <c r="I55" s="20">
        <f t="shared" si="2"/>
        <v>0</v>
      </c>
      <c r="J55" s="75" t="e">
        <f t="shared" si="4"/>
        <v>#DIV/0!</v>
      </c>
      <c r="K55" s="18" t="e">
        <f t="shared" si="5"/>
        <v>#DIV/0!</v>
      </c>
      <c r="L55" s="20" t="e">
        <f t="shared" si="6"/>
        <v>#DIV/0!</v>
      </c>
      <c r="M55" s="2"/>
      <c r="N55" s="2"/>
    </row>
    <row r="56" spans="1:12" s="2" customFormat="1" ht="15" hidden="1">
      <c r="A56" s="49" t="s">
        <v>71</v>
      </c>
      <c r="B56" s="88">
        <v>5.4</v>
      </c>
      <c r="C56" s="31"/>
      <c r="D56" s="18">
        <f t="shared" si="9"/>
        <v>0</v>
      </c>
      <c r="E56" s="39"/>
      <c r="F56" s="79">
        <f t="shared" si="0"/>
        <v>0</v>
      </c>
      <c r="G56" s="31"/>
      <c r="H56" s="39"/>
      <c r="I56" s="20">
        <f t="shared" si="2"/>
        <v>0</v>
      </c>
      <c r="J56" s="75" t="e">
        <f t="shared" si="4"/>
        <v>#DIV/0!</v>
      </c>
      <c r="K56" s="18" t="e">
        <f t="shared" si="5"/>
        <v>#DIV/0!</v>
      </c>
      <c r="L56" s="20" t="e">
        <f t="shared" si="6"/>
        <v>#DIV/0!</v>
      </c>
    </row>
    <row r="57" spans="1:12" s="2" customFormat="1" ht="15" hidden="1">
      <c r="A57" s="49" t="s">
        <v>72</v>
      </c>
      <c r="B57" s="88">
        <v>23.1</v>
      </c>
      <c r="C57" s="31"/>
      <c r="D57" s="18">
        <f t="shared" si="9"/>
        <v>0</v>
      </c>
      <c r="E57" s="39"/>
      <c r="F57" s="79">
        <f t="shared" si="0"/>
        <v>0</v>
      </c>
      <c r="G57" s="31"/>
      <c r="H57" s="39"/>
      <c r="I57" s="20">
        <f t="shared" si="2"/>
        <v>0</v>
      </c>
      <c r="J57" s="75" t="e">
        <f t="shared" si="4"/>
        <v>#DIV/0!</v>
      </c>
      <c r="K57" s="18" t="e">
        <f t="shared" si="5"/>
        <v>#DIV/0!</v>
      </c>
      <c r="L57" s="20" t="e">
        <f t="shared" si="6"/>
        <v>#DIV/0!</v>
      </c>
    </row>
    <row r="58" spans="1:12" s="2" customFormat="1" ht="15" hidden="1">
      <c r="A58" s="49" t="s">
        <v>73</v>
      </c>
      <c r="B58" s="88">
        <v>120</v>
      </c>
      <c r="C58" s="31"/>
      <c r="D58" s="18">
        <f t="shared" si="9"/>
        <v>0</v>
      </c>
      <c r="E58" s="39"/>
      <c r="F58" s="79">
        <f t="shared" si="0"/>
        <v>0</v>
      </c>
      <c r="G58" s="31"/>
      <c r="H58" s="39"/>
      <c r="I58" s="20">
        <f t="shared" si="2"/>
        <v>0</v>
      </c>
      <c r="J58" s="75" t="e">
        <f t="shared" si="4"/>
        <v>#DIV/0!</v>
      </c>
      <c r="K58" s="18" t="e">
        <f t="shared" si="5"/>
        <v>#DIV/0!</v>
      </c>
      <c r="L58" s="20" t="e">
        <f t="shared" si="6"/>
        <v>#DIV/0!</v>
      </c>
    </row>
    <row r="59" spans="1:12" s="2" customFormat="1" ht="15" hidden="1">
      <c r="A59" s="49" t="s">
        <v>74</v>
      </c>
      <c r="B59" s="88">
        <v>8</v>
      </c>
      <c r="C59" s="31"/>
      <c r="D59" s="18">
        <f t="shared" si="9"/>
        <v>0</v>
      </c>
      <c r="E59" s="39"/>
      <c r="F59" s="79">
        <f t="shared" si="0"/>
        <v>0</v>
      </c>
      <c r="G59" s="31"/>
      <c r="H59" s="39"/>
      <c r="I59" s="20">
        <f t="shared" si="2"/>
        <v>0</v>
      </c>
      <c r="J59" s="75" t="e">
        <f t="shared" si="4"/>
        <v>#DIV/0!</v>
      </c>
      <c r="K59" s="18" t="e">
        <f t="shared" si="5"/>
        <v>#DIV/0!</v>
      </c>
      <c r="L59" s="20" t="e">
        <f t="shared" si="6"/>
        <v>#DIV/0!</v>
      </c>
    </row>
    <row r="60" spans="1:12" s="2" customFormat="1" ht="15" hidden="1">
      <c r="A60" s="49" t="s">
        <v>35</v>
      </c>
      <c r="B60" s="88">
        <v>7.8</v>
      </c>
      <c r="C60" s="31"/>
      <c r="D60" s="18">
        <f t="shared" si="9"/>
        <v>0</v>
      </c>
      <c r="E60" s="39"/>
      <c r="F60" s="79">
        <f t="shared" si="0"/>
        <v>0</v>
      </c>
      <c r="G60" s="31"/>
      <c r="H60" s="39"/>
      <c r="I60" s="20">
        <f t="shared" si="2"/>
        <v>0</v>
      </c>
      <c r="J60" s="75" t="e">
        <f t="shared" si="4"/>
        <v>#DIV/0!</v>
      </c>
      <c r="K60" s="18" t="e">
        <f t="shared" si="5"/>
        <v>#DIV/0!</v>
      </c>
      <c r="L60" s="20" t="e">
        <f t="shared" si="6"/>
        <v>#DIV/0!</v>
      </c>
    </row>
    <row r="61" spans="1:12" s="2" customFormat="1" ht="15" hidden="1">
      <c r="A61" s="49" t="s">
        <v>94</v>
      </c>
      <c r="B61" s="88">
        <v>2.8</v>
      </c>
      <c r="C61" s="31"/>
      <c r="D61" s="18">
        <f>C61/B61*100</f>
        <v>0</v>
      </c>
      <c r="E61" s="39"/>
      <c r="F61" s="79">
        <f>C61-E61</f>
        <v>0</v>
      </c>
      <c r="G61" s="31"/>
      <c r="H61" s="39"/>
      <c r="I61" s="20">
        <f>G61-H61</f>
        <v>0</v>
      </c>
      <c r="J61" s="75" t="e">
        <f>G61/C61*10</f>
        <v>#DIV/0!</v>
      </c>
      <c r="K61" s="18" t="e">
        <f>H61/E61*10</f>
        <v>#DIV/0!</v>
      </c>
      <c r="L61" s="20" t="e">
        <f>J61-K61</f>
        <v>#DIV/0!</v>
      </c>
    </row>
    <row r="62" spans="1:12" s="2" customFormat="1" ht="15" hidden="1">
      <c r="A62" s="49" t="s">
        <v>36</v>
      </c>
      <c r="B62" s="88">
        <v>16.9</v>
      </c>
      <c r="C62" s="31"/>
      <c r="D62" s="18">
        <f t="shared" si="9"/>
        <v>0</v>
      </c>
      <c r="E62" s="39"/>
      <c r="F62" s="79">
        <f t="shared" si="0"/>
        <v>0</v>
      </c>
      <c r="G62" s="31"/>
      <c r="H62" s="39"/>
      <c r="I62" s="20">
        <f t="shared" si="2"/>
        <v>0</v>
      </c>
      <c r="J62" s="75" t="e">
        <f t="shared" si="4"/>
        <v>#DIV/0!</v>
      </c>
      <c r="K62" s="18" t="e">
        <f t="shared" si="5"/>
        <v>#DIV/0!</v>
      </c>
      <c r="L62" s="20" t="e">
        <f t="shared" si="6"/>
        <v>#DIV/0!</v>
      </c>
    </row>
    <row r="63" spans="1:12" s="2" customFormat="1" ht="15" hidden="1">
      <c r="A63" s="49" t="s">
        <v>75</v>
      </c>
      <c r="B63" s="88">
        <v>19.2</v>
      </c>
      <c r="C63" s="31"/>
      <c r="D63" s="18">
        <f t="shared" si="9"/>
        <v>0</v>
      </c>
      <c r="E63" s="39"/>
      <c r="F63" s="79">
        <f t="shared" si="0"/>
        <v>0</v>
      </c>
      <c r="G63" s="31"/>
      <c r="H63" s="39"/>
      <c r="I63" s="20">
        <f t="shared" si="2"/>
        <v>0</v>
      </c>
      <c r="J63" s="75" t="e">
        <f t="shared" si="4"/>
        <v>#DIV/0!</v>
      </c>
      <c r="K63" s="18" t="e">
        <f t="shared" si="5"/>
        <v>#DIV/0!</v>
      </c>
      <c r="L63" s="20" t="e">
        <f t="shared" si="6"/>
        <v>#DIV/0!</v>
      </c>
    </row>
    <row r="64" spans="1:12" s="2" customFormat="1" ht="15" hidden="1">
      <c r="A64" s="49" t="s">
        <v>37</v>
      </c>
      <c r="B64" s="88">
        <v>0.6</v>
      </c>
      <c r="C64" s="31"/>
      <c r="D64" s="18">
        <f t="shared" si="9"/>
        <v>0</v>
      </c>
      <c r="E64" s="39"/>
      <c r="F64" s="79">
        <f t="shared" si="0"/>
        <v>0</v>
      </c>
      <c r="G64" s="31"/>
      <c r="H64" s="39"/>
      <c r="I64" s="20">
        <f t="shared" si="2"/>
        <v>0</v>
      </c>
      <c r="J64" s="75" t="e">
        <f t="shared" si="4"/>
        <v>#DIV/0!</v>
      </c>
      <c r="K64" s="18" t="e">
        <f t="shared" si="5"/>
        <v>#DIV/0!</v>
      </c>
      <c r="L64" s="20" t="e">
        <f t="shared" si="6"/>
        <v>#DIV/0!</v>
      </c>
    </row>
    <row r="65" spans="1:12" s="2" customFormat="1" ht="15" hidden="1">
      <c r="A65" s="49" t="s">
        <v>38</v>
      </c>
      <c r="B65" s="88">
        <v>12.7</v>
      </c>
      <c r="C65" s="31"/>
      <c r="D65" s="18">
        <f t="shared" si="9"/>
        <v>0</v>
      </c>
      <c r="E65" s="39"/>
      <c r="F65" s="79">
        <f t="shared" si="0"/>
        <v>0</v>
      </c>
      <c r="G65" s="31"/>
      <c r="H65" s="39"/>
      <c r="I65" s="20">
        <f t="shared" si="2"/>
        <v>0</v>
      </c>
      <c r="J65" s="75" t="e">
        <f t="shared" si="4"/>
        <v>#DIV/0!</v>
      </c>
      <c r="K65" s="18" t="e">
        <f t="shared" si="5"/>
        <v>#DIV/0!</v>
      </c>
      <c r="L65" s="20" t="e">
        <f t="shared" si="6"/>
        <v>#DIV/0!</v>
      </c>
    </row>
    <row r="66" spans="1:12" s="2" customFormat="1" ht="15" hidden="1">
      <c r="A66" s="46" t="s">
        <v>39</v>
      </c>
      <c r="B66" s="88">
        <v>2.1</v>
      </c>
      <c r="C66" s="31"/>
      <c r="D66" s="18">
        <f t="shared" si="9"/>
        <v>0</v>
      </c>
      <c r="E66" s="39"/>
      <c r="F66" s="79">
        <f t="shared" si="0"/>
        <v>0</v>
      </c>
      <c r="G66" s="31"/>
      <c r="H66" s="39"/>
      <c r="I66" s="20">
        <f t="shared" si="2"/>
        <v>0</v>
      </c>
      <c r="J66" s="75" t="e">
        <f t="shared" si="4"/>
        <v>#DIV/0!</v>
      </c>
      <c r="K66" s="18" t="e">
        <f t="shared" si="5"/>
        <v>#DIV/0!</v>
      </c>
      <c r="L66" s="20" t="e">
        <f t="shared" si="6"/>
        <v>#DIV/0!</v>
      </c>
    </row>
    <row r="67" spans="1:12" s="2" customFormat="1" ht="15" hidden="1">
      <c r="A67" s="46" t="s">
        <v>40</v>
      </c>
      <c r="B67" s="88">
        <v>1</v>
      </c>
      <c r="C67" s="28"/>
      <c r="D67" s="18">
        <f t="shared" si="9"/>
        <v>0</v>
      </c>
      <c r="E67" s="34"/>
      <c r="F67" s="79">
        <f t="shared" si="0"/>
        <v>0</v>
      </c>
      <c r="G67" s="28"/>
      <c r="H67" s="34"/>
      <c r="I67" s="20">
        <f t="shared" si="2"/>
        <v>0</v>
      </c>
      <c r="J67" s="75" t="e">
        <f t="shared" si="4"/>
        <v>#DIV/0!</v>
      </c>
      <c r="K67" s="18" t="e">
        <f t="shared" si="5"/>
        <v>#DIV/0!</v>
      </c>
      <c r="L67" s="20" t="e">
        <f t="shared" si="6"/>
        <v>#DIV/0!</v>
      </c>
    </row>
    <row r="68" spans="1:12" s="2" customFormat="1" ht="15" hidden="1">
      <c r="A68" s="49" t="s">
        <v>41</v>
      </c>
      <c r="B68" s="88">
        <v>12.6</v>
      </c>
      <c r="C68" s="31"/>
      <c r="D68" s="18">
        <f t="shared" si="9"/>
        <v>0</v>
      </c>
      <c r="E68" s="39"/>
      <c r="F68" s="79">
        <f t="shared" si="0"/>
        <v>0</v>
      </c>
      <c r="G68" s="31"/>
      <c r="H68" s="39"/>
      <c r="I68" s="20">
        <f t="shared" si="2"/>
        <v>0</v>
      </c>
      <c r="J68" s="75" t="e">
        <f t="shared" si="4"/>
        <v>#DIV/0!</v>
      </c>
      <c r="K68" s="18" t="e">
        <f t="shared" si="5"/>
        <v>#DIV/0!</v>
      </c>
      <c r="L68" s="20" t="e">
        <f t="shared" si="6"/>
        <v>#DIV/0!</v>
      </c>
    </row>
    <row r="69" spans="1:12" s="15" customFormat="1" ht="15.75" hidden="1">
      <c r="A69" s="48" t="s">
        <v>76</v>
      </c>
      <c r="B69" s="87">
        <v>136.222</v>
      </c>
      <c r="C69" s="30">
        <f>SUM(C70:C75)-C73-C74</f>
        <v>0</v>
      </c>
      <c r="D69" s="16">
        <f t="shared" si="9"/>
        <v>0</v>
      </c>
      <c r="E69" s="38">
        <f>SUM(E70:E75)-E73-E74</f>
        <v>0</v>
      </c>
      <c r="F69" s="71">
        <f t="shared" si="0"/>
        <v>0</v>
      </c>
      <c r="G69" s="30">
        <f>SUM(G70:G75)-G73-G74</f>
        <v>0</v>
      </c>
      <c r="H69" s="38">
        <f>SUM(H70:H75)-H73-H74</f>
        <v>0</v>
      </c>
      <c r="I69" s="17">
        <f t="shared" si="2"/>
        <v>0</v>
      </c>
      <c r="J69" s="74" t="e">
        <f t="shared" si="4"/>
        <v>#DIV/0!</v>
      </c>
      <c r="K69" s="18" t="e">
        <f t="shared" si="5"/>
        <v>#DIV/0!</v>
      </c>
      <c r="L69" s="25" t="e">
        <f t="shared" si="6"/>
        <v>#DIV/0!</v>
      </c>
    </row>
    <row r="70" spans="1:12" s="2" customFormat="1" ht="15" hidden="1">
      <c r="A70" s="49" t="s">
        <v>77</v>
      </c>
      <c r="B70" s="88">
        <v>46.2</v>
      </c>
      <c r="C70" s="31"/>
      <c r="D70" s="18">
        <f t="shared" si="9"/>
        <v>0</v>
      </c>
      <c r="E70" s="39"/>
      <c r="F70" s="79">
        <f t="shared" si="0"/>
        <v>0</v>
      </c>
      <c r="G70" s="31"/>
      <c r="H70" s="39"/>
      <c r="I70" s="20">
        <f t="shared" si="2"/>
        <v>0</v>
      </c>
      <c r="J70" s="75" t="e">
        <f t="shared" si="4"/>
        <v>#DIV/0!</v>
      </c>
      <c r="K70" s="18" t="e">
        <f t="shared" si="5"/>
        <v>#DIV/0!</v>
      </c>
      <c r="L70" s="20" t="e">
        <f t="shared" si="6"/>
        <v>#DIV/0!</v>
      </c>
    </row>
    <row r="71" spans="1:12" s="2" customFormat="1" ht="15" hidden="1">
      <c r="A71" s="49" t="s">
        <v>42</v>
      </c>
      <c r="B71" s="88">
        <v>21.022</v>
      </c>
      <c r="C71" s="31"/>
      <c r="D71" s="18">
        <f t="shared" si="9"/>
        <v>0</v>
      </c>
      <c r="E71" s="39"/>
      <c r="F71" s="79">
        <f t="shared" si="0"/>
        <v>0</v>
      </c>
      <c r="G71" s="31"/>
      <c r="H71" s="39"/>
      <c r="I71" s="20">
        <f aca="true" t="shared" si="10" ref="I71:I103">G71-H71</f>
        <v>0</v>
      </c>
      <c r="J71" s="75" t="e">
        <f t="shared" si="4"/>
        <v>#DIV/0!</v>
      </c>
      <c r="K71" s="18" t="e">
        <f t="shared" si="5"/>
        <v>#DIV/0!</v>
      </c>
      <c r="L71" s="20" t="e">
        <f t="shared" si="6"/>
        <v>#DIV/0!</v>
      </c>
    </row>
    <row r="72" spans="1:12" s="2" customFormat="1" ht="15" hidden="1">
      <c r="A72" s="49" t="s">
        <v>43</v>
      </c>
      <c r="B72" s="88">
        <v>49.9</v>
      </c>
      <c r="C72" s="31"/>
      <c r="D72" s="18">
        <f t="shared" si="9"/>
        <v>0</v>
      </c>
      <c r="E72" s="39"/>
      <c r="F72" s="79">
        <f aca="true" t="shared" si="11" ref="F72:F103">C72-E72</f>
        <v>0</v>
      </c>
      <c r="G72" s="31"/>
      <c r="H72" s="39"/>
      <c r="I72" s="20">
        <f t="shared" si="10"/>
        <v>0</v>
      </c>
      <c r="J72" s="75" t="e">
        <f t="shared" si="4"/>
        <v>#DIV/0!</v>
      </c>
      <c r="K72" s="18" t="e">
        <f t="shared" si="5"/>
        <v>#DIV/0!</v>
      </c>
      <c r="L72" s="20" t="e">
        <f t="shared" si="6"/>
        <v>#DIV/0!</v>
      </c>
    </row>
    <row r="73" spans="1:12" s="2" customFormat="1" ht="15" hidden="1">
      <c r="A73" s="49" t="s">
        <v>78</v>
      </c>
      <c r="B73" s="88">
        <v>0</v>
      </c>
      <c r="C73" s="31"/>
      <c r="D73" s="18" t="e">
        <f t="shared" si="9"/>
        <v>#DIV/0!</v>
      </c>
      <c r="E73" s="39"/>
      <c r="F73" s="79">
        <f t="shared" si="11"/>
        <v>0</v>
      </c>
      <c r="G73" s="31"/>
      <c r="H73" s="39"/>
      <c r="I73" s="20">
        <f t="shared" si="10"/>
        <v>0</v>
      </c>
      <c r="J73" s="75" t="e">
        <f t="shared" si="4"/>
        <v>#DIV/0!</v>
      </c>
      <c r="K73" s="18" t="e">
        <f t="shared" si="5"/>
        <v>#DIV/0!</v>
      </c>
      <c r="L73" s="20" t="e">
        <f t="shared" si="6"/>
        <v>#DIV/0!</v>
      </c>
    </row>
    <row r="74" spans="1:12" s="2" customFormat="1" ht="15" hidden="1">
      <c r="A74" s="49" t="s">
        <v>79</v>
      </c>
      <c r="B74" s="88">
        <v>0</v>
      </c>
      <c r="C74" s="31"/>
      <c r="D74" s="18" t="e">
        <f t="shared" si="9"/>
        <v>#DIV/0!</v>
      </c>
      <c r="E74" s="39"/>
      <c r="F74" s="79">
        <f t="shared" si="11"/>
        <v>0</v>
      </c>
      <c r="G74" s="31"/>
      <c r="H74" s="39"/>
      <c r="I74" s="20">
        <f t="shared" si="10"/>
        <v>0</v>
      </c>
      <c r="J74" s="75" t="e">
        <f t="shared" si="4"/>
        <v>#DIV/0!</v>
      </c>
      <c r="K74" s="18" t="e">
        <f t="shared" si="5"/>
        <v>#DIV/0!</v>
      </c>
      <c r="L74" s="20" t="e">
        <f t="shared" si="6"/>
        <v>#DIV/0!</v>
      </c>
    </row>
    <row r="75" spans="1:12" s="2" customFormat="1" ht="15" hidden="1">
      <c r="A75" s="49" t="s">
        <v>44</v>
      </c>
      <c r="B75" s="88">
        <v>19.1</v>
      </c>
      <c r="C75" s="31"/>
      <c r="D75" s="18">
        <f t="shared" si="9"/>
        <v>0</v>
      </c>
      <c r="E75" s="39"/>
      <c r="F75" s="79">
        <f t="shared" si="11"/>
        <v>0</v>
      </c>
      <c r="G75" s="31"/>
      <c r="H75" s="39"/>
      <c r="I75" s="20">
        <f t="shared" si="10"/>
        <v>0</v>
      </c>
      <c r="J75" s="75" t="e">
        <f t="shared" si="4"/>
        <v>#DIV/0!</v>
      </c>
      <c r="K75" s="18" t="e">
        <f t="shared" si="5"/>
        <v>#DIV/0!</v>
      </c>
      <c r="L75" s="20" t="e">
        <f t="shared" si="6"/>
        <v>#DIV/0!</v>
      </c>
    </row>
    <row r="76" spans="1:12" s="15" customFormat="1" ht="15.75" hidden="1">
      <c r="A76" s="48" t="s">
        <v>45</v>
      </c>
      <c r="B76" s="87">
        <v>614.9000000000001</v>
      </c>
      <c r="C76" s="30">
        <f>SUM(C77:C92)-C83-C84-C92</f>
        <v>0</v>
      </c>
      <c r="D76" s="16">
        <f t="shared" si="9"/>
        <v>0</v>
      </c>
      <c r="E76" s="38">
        <f>SUM(E77:E92)-E83-E84-E92</f>
        <v>0</v>
      </c>
      <c r="F76" s="71">
        <f t="shared" si="11"/>
        <v>0</v>
      </c>
      <c r="G76" s="30">
        <f>SUM(G77:G92)-G83-G84-G92</f>
        <v>0</v>
      </c>
      <c r="H76" s="38">
        <f>SUM(H77:H92)-H83-H84-H92</f>
        <v>0</v>
      </c>
      <c r="I76" s="17">
        <f t="shared" si="10"/>
        <v>0</v>
      </c>
      <c r="J76" s="74" t="e">
        <f t="shared" si="4"/>
        <v>#DIV/0!</v>
      </c>
      <c r="K76" s="18" t="e">
        <f t="shared" si="5"/>
        <v>#DIV/0!</v>
      </c>
      <c r="L76" s="25" t="e">
        <f t="shared" si="6"/>
        <v>#DIV/0!</v>
      </c>
    </row>
    <row r="77" spans="1:12" s="2" customFormat="1" ht="15" hidden="1">
      <c r="A77" s="49" t="s">
        <v>80</v>
      </c>
      <c r="B77" s="88">
        <v>0</v>
      </c>
      <c r="C77" s="31"/>
      <c r="D77" s="18" t="e">
        <f t="shared" si="9"/>
        <v>#DIV/0!</v>
      </c>
      <c r="E77" s="39"/>
      <c r="F77" s="79">
        <f t="shared" si="11"/>
        <v>0</v>
      </c>
      <c r="G77" s="31"/>
      <c r="H77" s="39"/>
      <c r="I77" s="20">
        <f t="shared" si="10"/>
        <v>0</v>
      </c>
      <c r="J77" s="75" t="e">
        <f t="shared" si="4"/>
        <v>#DIV/0!</v>
      </c>
      <c r="K77" s="18" t="e">
        <f t="shared" si="5"/>
        <v>#DIV/0!</v>
      </c>
      <c r="L77" s="20" t="e">
        <f t="shared" si="6"/>
        <v>#DIV/0!</v>
      </c>
    </row>
    <row r="78" spans="1:12" s="2" customFormat="1" ht="15" hidden="1">
      <c r="A78" s="49" t="s">
        <v>81</v>
      </c>
      <c r="B78" s="88">
        <v>0</v>
      </c>
      <c r="C78" s="31"/>
      <c r="D78" s="18" t="e">
        <f t="shared" si="9"/>
        <v>#DIV/0!</v>
      </c>
      <c r="E78" s="39"/>
      <c r="F78" s="79">
        <f t="shared" si="11"/>
        <v>0</v>
      </c>
      <c r="G78" s="31"/>
      <c r="H78" s="39"/>
      <c r="I78" s="20">
        <f t="shared" si="10"/>
        <v>0</v>
      </c>
      <c r="J78" s="75" t="e">
        <f t="shared" si="4"/>
        <v>#DIV/0!</v>
      </c>
      <c r="K78" s="18" t="e">
        <f t="shared" si="5"/>
        <v>#DIV/0!</v>
      </c>
      <c r="L78" s="20" t="e">
        <f t="shared" si="6"/>
        <v>#DIV/0!</v>
      </c>
    </row>
    <row r="79" spans="1:12" s="2" customFormat="1" ht="15" hidden="1">
      <c r="A79" s="49" t="s">
        <v>82</v>
      </c>
      <c r="B79" s="88">
        <v>0</v>
      </c>
      <c r="C79" s="31"/>
      <c r="D79" s="18" t="e">
        <f t="shared" si="9"/>
        <v>#DIV/0!</v>
      </c>
      <c r="E79" s="39"/>
      <c r="F79" s="79">
        <f t="shared" si="11"/>
        <v>0</v>
      </c>
      <c r="G79" s="31"/>
      <c r="H79" s="39"/>
      <c r="I79" s="20">
        <f t="shared" si="10"/>
        <v>0</v>
      </c>
      <c r="J79" s="75" t="e">
        <f t="shared" si="4"/>
        <v>#DIV/0!</v>
      </c>
      <c r="K79" s="18" t="e">
        <f t="shared" si="5"/>
        <v>#DIV/0!</v>
      </c>
      <c r="L79" s="20" t="e">
        <f t="shared" si="6"/>
        <v>#DIV/0!</v>
      </c>
    </row>
    <row r="80" spans="1:12" s="2" customFormat="1" ht="15" hidden="1">
      <c r="A80" s="49" t="s">
        <v>83</v>
      </c>
      <c r="B80" s="88">
        <v>5</v>
      </c>
      <c r="C80" s="31"/>
      <c r="D80" s="18">
        <f t="shared" si="9"/>
        <v>0</v>
      </c>
      <c r="E80" s="39"/>
      <c r="F80" s="79">
        <f t="shared" si="11"/>
        <v>0</v>
      </c>
      <c r="G80" s="31"/>
      <c r="H80" s="39"/>
      <c r="I80" s="20">
        <f t="shared" si="10"/>
        <v>0</v>
      </c>
      <c r="J80" s="75" t="e">
        <f t="shared" si="4"/>
        <v>#DIV/0!</v>
      </c>
      <c r="K80" s="18" t="e">
        <f t="shared" si="5"/>
        <v>#DIV/0!</v>
      </c>
      <c r="L80" s="20" t="e">
        <f t="shared" si="6"/>
        <v>#DIV/0!</v>
      </c>
    </row>
    <row r="81" spans="1:12" s="2" customFormat="1" ht="15" hidden="1">
      <c r="A81" s="49" t="s">
        <v>46</v>
      </c>
      <c r="B81" s="88">
        <v>131.2</v>
      </c>
      <c r="C81" s="31"/>
      <c r="D81" s="18">
        <f t="shared" si="9"/>
        <v>0</v>
      </c>
      <c r="E81" s="39"/>
      <c r="F81" s="79">
        <f t="shared" si="11"/>
        <v>0</v>
      </c>
      <c r="G81" s="31"/>
      <c r="H81" s="39"/>
      <c r="I81" s="20">
        <f t="shared" si="10"/>
        <v>0</v>
      </c>
      <c r="J81" s="75" t="e">
        <f t="shared" si="4"/>
        <v>#DIV/0!</v>
      </c>
      <c r="K81" s="18" t="e">
        <f t="shared" si="5"/>
        <v>#DIV/0!</v>
      </c>
      <c r="L81" s="20" t="e">
        <f t="shared" si="6"/>
        <v>#DIV/0!</v>
      </c>
    </row>
    <row r="82" spans="1:12" s="2" customFormat="1" ht="15" hidden="1">
      <c r="A82" s="49" t="s">
        <v>47</v>
      </c>
      <c r="B82" s="88">
        <v>113.7</v>
      </c>
      <c r="C82" s="31"/>
      <c r="D82" s="18">
        <f t="shared" si="9"/>
        <v>0</v>
      </c>
      <c r="E82" s="39"/>
      <c r="F82" s="79">
        <f t="shared" si="11"/>
        <v>0</v>
      </c>
      <c r="G82" s="31"/>
      <c r="H82" s="39"/>
      <c r="I82" s="20">
        <f t="shared" si="10"/>
        <v>0</v>
      </c>
      <c r="J82" s="75" t="e">
        <f t="shared" si="4"/>
        <v>#DIV/0!</v>
      </c>
      <c r="K82" s="18" t="e">
        <f t="shared" si="5"/>
        <v>#DIV/0!</v>
      </c>
      <c r="L82" s="20" t="e">
        <f t="shared" si="6"/>
        <v>#DIV/0!</v>
      </c>
    </row>
    <row r="83" spans="1:12" s="2" customFormat="1" ht="15" hidden="1">
      <c r="A83" s="49" t="s">
        <v>84</v>
      </c>
      <c r="B83" s="88">
        <v>0</v>
      </c>
      <c r="C83" s="31"/>
      <c r="D83" s="18" t="e">
        <f t="shared" si="9"/>
        <v>#DIV/0!</v>
      </c>
      <c r="E83" s="39"/>
      <c r="F83" s="79">
        <f t="shared" si="11"/>
        <v>0</v>
      </c>
      <c r="G83" s="31"/>
      <c r="H83" s="39"/>
      <c r="I83" s="20">
        <f t="shared" si="10"/>
        <v>0</v>
      </c>
      <c r="J83" s="75" t="e">
        <f t="shared" si="4"/>
        <v>#DIV/0!</v>
      </c>
      <c r="K83" s="18" t="e">
        <f t="shared" si="5"/>
        <v>#DIV/0!</v>
      </c>
      <c r="L83" s="20" t="e">
        <f t="shared" si="6"/>
        <v>#DIV/0!</v>
      </c>
    </row>
    <row r="84" spans="1:12" s="2" customFormat="1" ht="15" hidden="1">
      <c r="A84" s="49" t="s">
        <v>85</v>
      </c>
      <c r="B84" s="88">
        <v>0</v>
      </c>
      <c r="C84" s="31"/>
      <c r="D84" s="18" t="e">
        <f t="shared" si="9"/>
        <v>#DIV/0!</v>
      </c>
      <c r="E84" s="39"/>
      <c r="F84" s="79">
        <f t="shared" si="11"/>
        <v>0</v>
      </c>
      <c r="G84" s="31"/>
      <c r="H84" s="39"/>
      <c r="I84" s="20">
        <f t="shared" si="10"/>
        <v>0</v>
      </c>
      <c r="J84" s="75" t="e">
        <f t="shared" si="4"/>
        <v>#DIV/0!</v>
      </c>
      <c r="K84" s="18" t="e">
        <f t="shared" si="5"/>
        <v>#DIV/0!</v>
      </c>
      <c r="L84" s="20" t="e">
        <f t="shared" si="6"/>
        <v>#DIV/0!</v>
      </c>
    </row>
    <row r="85" spans="1:12" s="2" customFormat="1" ht="15" hidden="1">
      <c r="A85" s="49" t="s">
        <v>48</v>
      </c>
      <c r="B85" s="88">
        <v>20.5</v>
      </c>
      <c r="C85" s="31"/>
      <c r="D85" s="18">
        <f t="shared" si="9"/>
        <v>0</v>
      </c>
      <c r="E85" s="39"/>
      <c r="F85" s="79">
        <f t="shared" si="11"/>
        <v>0</v>
      </c>
      <c r="G85" s="31"/>
      <c r="H85" s="39"/>
      <c r="I85" s="20">
        <f t="shared" si="10"/>
        <v>0</v>
      </c>
      <c r="J85" s="75" t="e">
        <f t="shared" si="4"/>
        <v>#DIV/0!</v>
      </c>
      <c r="K85" s="18" t="e">
        <f t="shared" si="5"/>
        <v>#DIV/0!</v>
      </c>
      <c r="L85" s="20" t="e">
        <f t="shared" si="6"/>
        <v>#DIV/0!</v>
      </c>
    </row>
    <row r="86" spans="1:12" s="2" customFormat="1" ht="15" hidden="1">
      <c r="A86" s="49" t="s">
        <v>86</v>
      </c>
      <c r="B86" s="88">
        <v>0</v>
      </c>
      <c r="C86" s="31"/>
      <c r="D86" s="18" t="e">
        <f t="shared" si="9"/>
        <v>#DIV/0!</v>
      </c>
      <c r="E86" s="39"/>
      <c r="F86" s="79">
        <f t="shared" si="11"/>
        <v>0</v>
      </c>
      <c r="G86" s="31"/>
      <c r="H86" s="39"/>
      <c r="I86" s="20">
        <f t="shared" si="10"/>
        <v>0</v>
      </c>
      <c r="J86" s="75" t="e">
        <f t="shared" si="4"/>
        <v>#DIV/0!</v>
      </c>
      <c r="K86" s="18" t="e">
        <f t="shared" si="5"/>
        <v>#DIV/0!</v>
      </c>
      <c r="L86" s="20" t="e">
        <f t="shared" si="6"/>
        <v>#DIV/0!</v>
      </c>
    </row>
    <row r="87" spans="1:12" s="2" customFormat="1" ht="15" hidden="1">
      <c r="A87" s="49" t="s">
        <v>49</v>
      </c>
      <c r="B87" s="88">
        <v>67.1</v>
      </c>
      <c r="C87" s="31"/>
      <c r="D87" s="18">
        <f t="shared" si="9"/>
        <v>0</v>
      </c>
      <c r="E87" s="39"/>
      <c r="F87" s="79">
        <f t="shared" si="11"/>
        <v>0</v>
      </c>
      <c r="G87" s="31"/>
      <c r="H87" s="39"/>
      <c r="I87" s="20">
        <f t="shared" si="10"/>
        <v>0</v>
      </c>
      <c r="J87" s="75" t="e">
        <f t="shared" si="4"/>
        <v>#DIV/0!</v>
      </c>
      <c r="K87" s="18" t="e">
        <f t="shared" si="5"/>
        <v>#DIV/0!</v>
      </c>
      <c r="L87" s="20" t="e">
        <f t="shared" si="6"/>
        <v>#DIV/0!</v>
      </c>
    </row>
    <row r="88" spans="1:12" s="2" customFormat="1" ht="15" hidden="1">
      <c r="A88" s="49" t="s">
        <v>50</v>
      </c>
      <c r="B88" s="88">
        <v>96</v>
      </c>
      <c r="C88" s="31"/>
      <c r="D88" s="18">
        <f t="shared" si="9"/>
        <v>0</v>
      </c>
      <c r="E88" s="39"/>
      <c r="F88" s="79">
        <f t="shared" si="11"/>
        <v>0</v>
      </c>
      <c r="G88" s="31"/>
      <c r="H88" s="39"/>
      <c r="I88" s="20">
        <f t="shared" si="10"/>
        <v>0</v>
      </c>
      <c r="J88" s="75" t="e">
        <f t="shared" si="4"/>
        <v>#DIV/0!</v>
      </c>
      <c r="K88" s="18" t="e">
        <f t="shared" si="5"/>
        <v>#DIV/0!</v>
      </c>
      <c r="L88" s="20" t="e">
        <f t="shared" si="6"/>
        <v>#DIV/0!</v>
      </c>
    </row>
    <row r="89" spans="1:12" s="2" customFormat="1" ht="15" hidden="1">
      <c r="A89" s="49" t="s">
        <v>51</v>
      </c>
      <c r="B89" s="88">
        <v>143.7</v>
      </c>
      <c r="C89" s="31"/>
      <c r="D89" s="18">
        <f t="shared" si="9"/>
        <v>0</v>
      </c>
      <c r="E89" s="39"/>
      <c r="F89" s="79">
        <f t="shared" si="11"/>
        <v>0</v>
      </c>
      <c r="G89" s="31"/>
      <c r="H89" s="39"/>
      <c r="I89" s="20">
        <f t="shared" si="10"/>
        <v>0</v>
      </c>
      <c r="J89" s="75" t="e">
        <f t="shared" si="4"/>
        <v>#DIV/0!</v>
      </c>
      <c r="K89" s="18" t="e">
        <f t="shared" si="5"/>
        <v>#DIV/0!</v>
      </c>
      <c r="L89" s="20" t="e">
        <f t="shared" si="6"/>
        <v>#DIV/0!</v>
      </c>
    </row>
    <row r="90" spans="1:12" s="2" customFormat="1" ht="15" hidden="1">
      <c r="A90" s="46" t="s">
        <v>52</v>
      </c>
      <c r="B90" s="88">
        <v>20.5</v>
      </c>
      <c r="C90" s="31"/>
      <c r="D90" s="18">
        <f t="shared" si="9"/>
        <v>0</v>
      </c>
      <c r="E90" s="39"/>
      <c r="F90" s="79">
        <f t="shared" si="11"/>
        <v>0</v>
      </c>
      <c r="G90" s="31"/>
      <c r="H90" s="39"/>
      <c r="I90" s="20">
        <f t="shared" si="10"/>
        <v>0</v>
      </c>
      <c r="J90" s="75" t="e">
        <f t="shared" si="4"/>
        <v>#DIV/0!</v>
      </c>
      <c r="K90" s="18" t="e">
        <f t="shared" si="5"/>
        <v>#DIV/0!</v>
      </c>
      <c r="L90" s="20" t="e">
        <f t="shared" si="6"/>
        <v>#DIV/0!</v>
      </c>
    </row>
    <row r="91" spans="1:12" s="2" customFormat="1" ht="15" hidden="1">
      <c r="A91" s="49" t="s">
        <v>97</v>
      </c>
      <c r="B91" s="88">
        <v>17.2</v>
      </c>
      <c r="C91" s="31"/>
      <c r="D91" s="18">
        <f t="shared" si="9"/>
        <v>0</v>
      </c>
      <c r="E91" s="39"/>
      <c r="F91" s="79">
        <f t="shared" si="11"/>
        <v>0</v>
      </c>
      <c r="G91" s="31"/>
      <c r="H91" s="39"/>
      <c r="I91" s="20">
        <f t="shared" si="10"/>
        <v>0</v>
      </c>
      <c r="J91" s="75" t="e">
        <f t="shared" si="4"/>
        <v>#DIV/0!</v>
      </c>
      <c r="K91" s="18" t="e">
        <f t="shared" si="5"/>
        <v>#DIV/0!</v>
      </c>
      <c r="L91" s="20" t="e">
        <f t="shared" si="6"/>
        <v>#DIV/0!</v>
      </c>
    </row>
    <row r="92" spans="1:12" s="2" customFormat="1" ht="15" hidden="1">
      <c r="A92" s="49" t="s">
        <v>87</v>
      </c>
      <c r="B92" s="88">
        <v>0</v>
      </c>
      <c r="C92" s="31"/>
      <c r="D92" s="18" t="e">
        <f t="shared" si="9"/>
        <v>#DIV/0!</v>
      </c>
      <c r="E92" s="39"/>
      <c r="F92" s="79">
        <f t="shared" si="11"/>
        <v>0</v>
      </c>
      <c r="G92" s="31"/>
      <c r="H92" s="39"/>
      <c r="I92" s="20">
        <f t="shared" si="10"/>
        <v>0</v>
      </c>
      <c r="J92" s="75" t="e">
        <f t="shared" si="4"/>
        <v>#DIV/0!</v>
      </c>
      <c r="K92" s="18" t="e">
        <f t="shared" si="5"/>
        <v>#DIV/0!</v>
      </c>
      <c r="L92" s="20" t="e">
        <f t="shared" si="6"/>
        <v>#DIV/0!</v>
      </c>
    </row>
    <row r="93" spans="1:12" s="15" customFormat="1" ht="15.75" hidden="1">
      <c r="A93" s="48" t="s">
        <v>53</v>
      </c>
      <c r="B93" s="87">
        <v>1.2</v>
      </c>
      <c r="C93" s="30">
        <f>SUM(C94:C103)-C99</f>
        <v>0</v>
      </c>
      <c r="D93" s="16">
        <f t="shared" si="9"/>
        <v>0</v>
      </c>
      <c r="E93" s="38">
        <f>SUM(E94:E103)-E99</f>
        <v>0</v>
      </c>
      <c r="F93" s="71">
        <f t="shared" si="11"/>
        <v>0</v>
      </c>
      <c r="G93" s="30">
        <f>SUM(G94:G103)-G99</f>
        <v>0</v>
      </c>
      <c r="H93" s="38">
        <f>SUM(H94:H103)-H99</f>
        <v>0</v>
      </c>
      <c r="I93" s="17">
        <f t="shared" si="10"/>
        <v>0</v>
      </c>
      <c r="J93" s="74" t="e">
        <f t="shared" si="4"/>
        <v>#DIV/0!</v>
      </c>
      <c r="K93" s="18" t="e">
        <f t="shared" si="5"/>
        <v>#DIV/0!</v>
      </c>
      <c r="L93" s="17" t="e">
        <f t="shared" si="6"/>
        <v>#DIV/0!</v>
      </c>
    </row>
    <row r="94" spans="1:12" s="2" customFormat="1" ht="15" hidden="1">
      <c r="A94" s="49" t="s">
        <v>88</v>
      </c>
      <c r="B94" s="88">
        <v>0</v>
      </c>
      <c r="C94" s="31"/>
      <c r="D94" s="18" t="e">
        <f t="shared" si="9"/>
        <v>#DIV/0!</v>
      </c>
      <c r="E94" s="39"/>
      <c r="F94" s="79">
        <f t="shared" si="11"/>
        <v>0</v>
      </c>
      <c r="G94" s="31"/>
      <c r="H94" s="39"/>
      <c r="I94" s="20">
        <f t="shared" si="10"/>
        <v>0</v>
      </c>
      <c r="J94" s="75" t="e">
        <f t="shared" si="4"/>
        <v>#DIV/0!</v>
      </c>
      <c r="K94" s="18" t="e">
        <f t="shared" si="5"/>
        <v>#DIV/0!</v>
      </c>
      <c r="L94" s="20" t="e">
        <f t="shared" si="6"/>
        <v>#DIV/0!</v>
      </c>
    </row>
    <row r="95" spans="1:12" s="2" customFormat="1" ht="15" hidden="1">
      <c r="A95" s="49" t="s">
        <v>54</v>
      </c>
      <c r="B95" s="88">
        <v>0</v>
      </c>
      <c r="C95" s="31"/>
      <c r="D95" s="18" t="e">
        <f t="shared" si="9"/>
        <v>#DIV/0!</v>
      </c>
      <c r="E95" s="39"/>
      <c r="F95" s="79">
        <f t="shared" si="11"/>
        <v>0</v>
      </c>
      <c r="G95" s="31"/>
      <c r="H95" s="39"/>
      <c r="I95" s="20">
        <f t="shared" si="10"/>
        <v>0</v>
      </c>
      <c r="J95" s="75" t="e">
        <f t="shared" si="4"/>
        <v>#DIV/0!</v>
      </c>
      <c r="K95" s="18" t="e">
        <f t="shared" si="5"/>
        <v>#DIV/0!</v>
      </c>
      <c r="L95" s="20" t="e">
        <f t="shared" si="6"/>
        <v>#DIV/0!</v>
      </c>
    </row>
    <row r="96" spans="1:12" s="2" customFormat="1" ht="15" hidden="1">
      <c r="A96" s="49" t="s">
        <v>55</v>
      </c>
      <c r="B96" s="88">
        <v>0</v>
      </c>
      <c r="C96" s="31"/>
      <c r="D96" s="18" t="e">
        <f t="shared" si="9"/>
        <v>#DIV/0!</v>
      </c>
      <c r="E96" s="39"/>
      <c r="F96" s="79">
        <f t="shared" si="11"/>
        <v>0</v>
      </c>
      <c r="G96" s="31"/>
      <c r="H96" s="39"/>
      <c r="I96" s="20">
        <f t="shared" si="10"/>
        <v>0</v>
      </c>
      <c r="J96" s="75" t="e">
        <f t="shared" si="4"/>
        <v>#DIV/0!</v>
      </c>
      <c r="K96" s="18" t="e">
        <f t="shared" si="5"/>
        <v>#DIV/0!</v>
      </c>
      <c r="L96" s="20" t="e">
        <f t="shared" si="6"/>
        <v>#DIV/0!</v>
      </c>
    </row>
    <row r="97" spans="1:12" s="2" customFormat="1" ht="15" hidden="1">
      <c r="A97" s="49" t="s">
        <v>56</v>
      </c>
      <c r="B97" s="88">
        <v>1.2</v>
      </c>
      <c r="C97" s="31"/>
      <c r="D97" s="18">
        <f t="shared" si="9"/>
        <v>0</v>
      </c>
      <c r="E97" s="39"/>
      <c r="F97" s="79">
        <f t="shared" si="11"/>
        <v>0</v>
      </c>
      <c r="G97" s="31"/>
      <c r="H97" s="39"/>
      <c r="I97" s="20">
        <f t="shared" si="10"/>
        <v>0</v>
      </c>
      <c r="J97" s="75" t="e">
        <f t="shared" si="4"/>
        <v>#DIV/0!</v>
      </c>
      <c r="K97" s="18" t="e">
        <f t="shared" si="5"/>
        <v>#DIV/0!</v>
      </c>
      <c r="L97" s="20" t="e">
        <f t="shared" si="6"/>
        <v>#DIV/0!</v>
      </c>
    </row>
    <row r="98" spans="1:12" s="2" customFormat="1" ht="15" hidden="1">
      <c r="A98" s="49" t="s">
        <v>57</v>
      </c>
      <c r="B98" s="88">
        <v>0</v>
      </c>
      <c r="C98" s="31"/>
      <c r="D98" s="18" t="e">
        <f t="shared" si="9"/>
        <v>#DIV/0!</v>
      </c>
      <c r="E98" s="39"/>
      <c r="F98" s="79">
        <f t="shared" si="11"/>
        <v>0</v>
      </c>
      <c r="G98" s="31"/>
      <c r="H98" s="39"/>
      <c r="I98" s="20">
        <f t="shared" si="10"/>
        <v>0</v>
      </c>
      <c r="J98" s="75" t="e">
        <f t="shared" si="4"/>
        <v>#DIV/0!</v>
      </c>
      <c r="K98" s="18" t="e">
        <f t="shared" si="5"/>
        <v>#DIV/0!</v>
      </c>
      <c r="L98" s="20" t="e">
        <f t="shared" si="6"/>
        <v>#DIV/0!</v>
      </c>
    </row>
    <row r="99" spans="1:12" s="2" customFormat="1" ht="15" hidden="1">
      <c r="A99" s="49" t="s">
        <v>89</v>
      </c>
      <c r="B99" s="88">
        <v>0</v>
      </c>
      <c r="C99" s="31"/>
      <c r="D99" s="18" t="e">
        <f t="shared" si="9"/>
        <v>#DIV/0!</v>
      </c>
      <c r="E99" s="39"/>
      <c r="F99" s="79">
        <f t="shared" si="11"/>
        <v>0</v>
      </c>
      <c r="G99" s="31"/>
      <c r="H99" s="39"/>
      <c r="I99" s="20">
        <f t="shared" si="10"/>
        <v>0</v>
      </c>
      <c r="J99" s="75" t="e">
        <f t="shared" si="4"/>
        <v>#DIV/0!</v>
      </c>
      <c r="K99" s="18" t="e">
        <f t="shared" si="5"/>
        <v>#DIV/0!</v>
      </c>
      <c r="L99" s="20" t="e">
        <f t="shared" si="6"/>
        <v>#DIV/0!</v>
      </c>
    </row>
    <row r="100" spans="1:12" s="2" customFormat="1" ht="15" hidden="1">
      <c r="A100" s="49" t="s">
        <v>58</v>
      </c>
      <c r="B100" s="88">
        <v>0</v>
      </c>
      <c r="C100" s="31"/>
      <c r="D100" s="18" t="e">
        <f t="shared" si="9"/>
        <v>#DIV/0!</v>
      </c>
      <c r="E100" s="39"/>
      <c r="F100" s="79">
        <f t="shared" si="11"/>
        <v>0</v>
      </c>
      <c r="G100" s="31"/>
      <c r="H100" s="39"/>
      <c r="I100" s="20">
        <f t="shared" si="10"/>
        <v>0</v>
      </c>
      <c r="J100" s="75" t="e">
        <f t="shared" si="4"/>
        <v>#DIV/0!</v>
      </c>
      <c r="K100" s="18" t="e">
        <f t="shared" si="5"/>
        <v>#DIV/0!</v>
      </c>
      <c r="L100" s="20" t="e">
        <f t="shared" si="6"/>
        <v>#DIV/0!</v>
      </c>
    </row>
    <row r="101" spans="1:12" s="2" customFormat="1" ht="15" hidden="1">
      <c r="A101" s="49" t="s">
        <v>59</v>
      </c>
      <c r="B101" s="88">
        <v>0</v>
      </c>
      <c r="C101" s="31"/>
      <c r="D101" s="18" t="e">
        <f t="shared" si="9"/>
        <v>#DIV/0!</v>
      </c>
      <c r="E101" s="39"/>
      <c r="F101" s="79">
        <f t="shared" si="11"/>
        <v>0</v>
      </c>
      <c r="G101" s="31"/>
      <c r="H101" s="39"/>
      <c r="I101" s="20">
        <f t="shared" si="10"/>
        <v>0</v>
      </c>
      <c r="J101" s="75" t="e">
        <f t="shared" si="4"/>
        <v>#DIV/0!</v>
      </c>
      <c r="K101" s="18" t="e">
        <f t="shared" si="5"/>
        <v>#DIV/0!</v>
      </c>
      <c r="L101" s="20" t="e">
        <f t="shared" si="6"/>
        <v>#DIV/0!</v>
      </c>
    </row>
    <row r="102" spans="1:12" s="2" customFormat="1" ht="15" hidden="1">
      <c r="A102" s="49" t="s">
        <v>90</v>
      </c>
      <c r="B102" s="88">
        <v>0</v>
      </c>
      <c r="C102" s="31"/>
      <c r="D102" s="18" t="e">
        <f t="shared" si="9"/>
        <v>#DIV/0!</v>
      </c>
      <c r="E102" s="39"/>
      <c r="F102" s="79">
        <f t="shared" si="11"/>
        <v>0</v>
      </c>
      <c r="G102" s="31"/>
      <c r="H102" s="39"/>
      <c r="I102" s="20">
        <f t="shared" si="10"/>
        <v>0</v>
      </c>
      <c r="J102" s="75" t="e">
        <f>G102/C102*10</f>
        <v>#DIV/0!</v>
      </c>
      <c r="K102" s="18" t="e">
        <f>H102/E102*10</f>
        <v>#DIV/0!</v>
      </c>
      <c r="L102" s="20" t="e">
        <f>J102-K102</f>
        <v>#DIV/0!</v>
      </c>
    </row>
    <row r="103" spans="1:12" s="2" customFormat="1" ht="15" hidden="1">
      <c r="A103" s="50" t="s">
        <v>91</v>
      </c>
      <c r="B103" s="70"/>
      <c r="C103" s="40"/>
      <c r="D103" s="41" t="e">
        <f t="shared" si="9"/>
        <v>#DIV/0!</v>
      </c>
      <c r="E103" s="42"/>
      <c r="F103" s="80">
        <f t="shared" si="11"/>
        <v>0</v>
      </c>
      <c r="G103" s="40"/>
      <c r="H103" s="42"/>
      <c r="I103" s="43">
        <f t="shared" si="10"/>
        <v>0</v>
      </c>
      <c r="J103" s="76" t="e">
        <f>G103/C103*10</f>
        <v>#DIV/0!</v>
      </c>
      <c r="K103" s="41" t="e">
        <f>H103/E103*10</f>
        <v>#DIV/0!</v>
      </c>
      <c r="L103" s="43" t="e">
        <f>J103-K103</f>
        <v>#DIV/0!</v>
      </c>
    </row>
    <row r="104" ht="15" hidden="1"/>
    <row r="105" spans="1:7" s="5" customFormat="1" ht="15" hidden="1">
      <c r="A105" s="4"/>
      <c r="B105" s="4"/>
      <c r="G105" s="2"/>
    </row>
    <row r="106" spans="1:7" s="5" customFormat="1" ht="15" hidden="1">
      <c r="A106" s="4"/>
      <c r="B106" s="4"/>
      <c r="G106" s="2"/>
    </row>
    <row r="107" spans="1:7" s="5" customFormat="1" ht="15" hidden="1">
      <c r="A107" s="4"/>
      <c r="B107" s="4"/>
      <c r="G107" s="2"/>
    </row>
    <row r="108" spans="1:7" s="5" customFormat="1" ht="15" hidden="1">
      <c r="A108" s="4"/>
      <c r="B108" s="4"/>
      <c r="G108" s="2"/>
    </row>
    <row r="109" spans="1:7" s="5" customFormat="1" ht="15" hidden="1">
      <c r="A109" s="4"/>
      <c r="B109" s="4"/>
      <c r="G109" s="2"/>
    </row>
    <row r="110" spans="1:7" s="5" customFormat="1" ht="15" hidden="1">
      <c r="A110" s="4"/>
      <c r="B110" s="4"/>
      <c r="G110" s="2"/>
    </row>
    <row r="111" spans="1:7" s="5" customFormat="1" ht="15" hidden="1">
      <c r="A111" s="4"/>
      <c r="B111" s="4"/>
      <c r="G111" s="2"/>
    </row>
    <row r="112" spans="1:7" s="5" customFormat="1" ht="15" hidden="1">
      <c r="A112" s="4"/>
      <c r="B112" s="4"/>
      <c r="G112" s="2"/>
    </row>
    <row r="113" spans="1:7" s="5" customFormat="1" ht="15" hidden="1">
      <c r="A113" s="4"/>
      <c r="B113" s="4"/>
      <c r="G113" s="2"/>
    </row>
    <row r="114" spans="1:7" s="5" customFormat="1" ht="15" hidden="1">
      <c r="A114" s="4"/>
      <c r="B114" s="4"/>
      <c r="G114" s="2"/>
    </row>
    <row r="115" spans="1:7" s="5" customFormat="1" ht="15" hidden="1">
      <c r="A115" s="4"/>
      <c r="B115" s="4"/>
      <c r="G115" s="2"/>
    </row>
    <row r="116" spans="1:7" s="7" customFormat="1" ht="15" hidden="1">
      <c r="A116" s="4"/>
      <c r="B116" s="4"/>
      <c r="G116" s="8"/>
    </row>
    <row r="117" spans="1:7" s="7" customFormat="1" ht="15" hidden="1">
      <c r="A117" s="4"/>
      <c r="B117" s="4"/>
      <c r="G117" s="8"/>
    </row>
    <row r="118" spans="1:7" s="7" customFormat="1" ht="15" hidden="1">
      <c r="A118" s="4"/>
      <c r="B118" s="4"/>
      <c r="G118" s="8"/>
    </row>
    <row r="119" spans="1:7" s="7" customFormat="1" ht="15" hidden="1">
      <c r="A119" s="4"/>
      <c r="B119" s="4"/>
      <c r="G119" s="8"/>
    </row>
    <row r="120" spans="1:7" s="7" customFormat="1" ht="15" hidden="1">
      <c r="A120" s="4"/>
      <c r="B120" s="4"/>
      <c r="G120" s="8"/>
    </row>
    <row r="121" spans="1:7" s="7" customFormat="1" ht="15" hidden="1">
      <c r="A121" s="4"/>
      <c r="B121" s="4"/>
      <c r="G121" s="8"/>
    </row>
    <row r="122" spans="1:7" s="7" customFormat="1" ht="15" hidden="1">
      <c r="A122" s="4"/>
      <c r="B122" s="4"/>
      <c r="G122" s="8"/>
    </row>
    <row r="123" spans="1:7" s="7" customFormat="1" ht="15" hidden="1">
      <c r="A123" s="4"/>
      <c r="B123" s="4"/>
      <c r="G123" s="8"/>
    </row>
    <row r="124" spans="1:7" s="7" customFormat="1" ht="15" hidden="1">
      <c r="A124" s="4"/>
      <c r="B124" s="4"/>
      <c r="G124" s="8"/>
    </row>
    <row r="125" spans="1:7" s="7" customFormat="1" ht="15" hidden="1">
      <c r="A125" s="4"/>
      <c r="B125" s="4"/>
      <c r="G125" s="8"/>
    </row>
    <row r="126" spans="1:7" s="7" customFormat="1" ht="15" hidden="1">
      <c r="A126" s="4"/>
      <c r="B126" s="4"/>
      <c r="G126" s="8"/>
    </row>
    <row r="127" spans="1:7" s="7" customFormat="1" ht="15" hidden="1">
      <c r="A127" s="4"/>
      <c r="B127" s="4"/>
      <c r="G127" s="8"/>
    </row>
    <row r="128" spans="1:7" s="7" customFormat="1" ht="15" hidden="1">
      <c r="A128" s="4"/>
      <c r="B128" s="4"/>
      <c r="G128" s="8"/>
    </row>
    <row r="129" spans="1:7" s="7" customFormat="1" ht="15" hidden="1">
      <c r="A129" s="4"/>
      <c r="B129" s="4"/>
      <c r="G129" s="8"/>
    </row>
    <row r="130" spans="1:7" s="7" customFormat="1" ht="15" hidden="1">
      <c r="A130" s="4"/>
      <c r="B130" s="4"/>
      <c r="G130" s="8"/>
    </row>
    <row r="131" spans="1:7" s="7" customFormat="1" ht="15" hidden="1">
      <c r="A131" s="4"/>
      <c r="B131" s="4"/>
      <c r="G131" s="8"/>
    </row>
    <row r="132" spans="1:7" s="7" customFormat="1" ht="15" hidden="1">
      <c r="A132" s="4"/>
      <c r="B132" s="4"/>
      <c r="G132" s="8"/>
    </row>
    <row r="133" spans="1:7" s="7" customFormat="1" ht="15" hidden="1">
      <c r="A133" s="4"/>
      <c r="B133" s="4"/>
      <c r="G133" s="8"/>
    </row>
    <row r="134" spans="1:7" s="7" customFormat="1" ht="15" hidden="1">
      <c r="A134" s="4"/>
      <c r="B134" s="4"/>
      <c r="G134" s="8"/>
    </row>
    <row r="135" spans="1:7" s="7" customFormat="1" ht="15" hidden="1">
      <c r="A135" s="4"/>
      <c r="B135" s="4"/>
      <c r="G135" s="8"/>
    </row>
    <row r="136" spans="1:7" s="7" customFormat="1" ht="15" hidden="1">
      <c r="A136" s="4"/>
      <c r="B136" s="4"/>
      <c r="G136" s="8"/>
    </row>
    <row r="137" spans="1:7" s="7" customFormat="1" ht="15" hidden="1">
      <c r="A137" s="4"/>
      <c r="B137" s="4"/>
      <c r="G137" s="8"/>
    </row>
    <row r="138" spans="1:7" s="7" customFormat="1" ht="15" hidden="1">
      <c r="A138" s="4"/>
      <c r="B138" s="4"/>
      <c r="G138" s="8"/>
    </row>
    <row r="139" spans="1:7" s="7" customFormat="1" ht="15" hidden="1">
      <c r="A139" s="4"/>
      <c r="B139" s="4"/>
      <c r="G139" s="8"/>
    </row>
    <row r="140" spans="1:7" s="7" customFormat="1" ht="15" hidden="1">
      <c r="A140" s="4"/>
      <c r="B140" s="4"/>
      <c r="G140" s="8"/>
    </row>
    <row r="141" spans="1:7" s="7" customFormat="1" ht="15" hidden="1">
      <c r="A141" s="4"/>
      <c r="B141" s="4"/>
      <c r="G141" s="8"/>
    </row>
    <row r="142" spans="1:7" s="7" customFormat="1" ht="15" hidden="1">
      <c r="A142" s="4"/>
      <c r="B142" s="4"/>
      <c r="G142" s="8"/>
    </row>
    <row r="143" spans="1:7" s="7" customFormat="1" ht="15" hidden="1">
      <c r="A143" s="4"/>
      <c r="B143" s="4"/>
      <c r="G143" s="8"/>
    </row>
    <row r="144" spans="1:7" s="7" customFormat="1" ht="15" hidden="1">
      <c r="A144" s="4"/>
      <c r="B144" s="4"/>
      <c r="G144" s="8"/>
    </row>
    <row r="145" spans="1:2" s="8" customFormat="1" ht="15" hidden="1">
      <c r="A145" s="6"/>
      <c r="B145" s="6"/>
    </row>
    <row r="146" spans="1:2" s="8" customFormat="1" ht="15" hidden="1">
      <c r="A146" s="6"/>
      <c r="B146" s="6"/>
    </row>
    <row r="147" spans="1:2" s="8" customFormat="1" ht="15" hidden="1">
      <c r="A147" s="6"/>
      <c r="B147" s="6"/>
    </row>
    <row r="148" spans="1:2" s="8" customFormat="1" ht="15" hidden="1">
      <c r="A148" s="6"/>
      <c r="B148" s="6"/>
    </row>
    <row r="149" spans="1:4" s="8" customFormat="1" ht="15" hidden="1">
      <c r="A149" s="6"/>
      <c r="B149" s="97"/>
      <c r="C149" s="97"/>
      <c r="D149" s="97"/>
    </row>
    <row r="150" spans="1:2" s="8" customFormat="1" ht="15.75" hidden="1">
      <c r="A150" s="21"/>
      <c r="B150" s="6"/>
    </row>
    <row r="151" spans="1:4" s="8" customFormat="1" ht="15" hidden="1">
      <c r="A151" s="6"/>
      <c r="B151" s="97"/>
      <c r="C151" s="97"/>
      <c r="D151" s="97"/>
    </row>
    <row r="152" spans="1:2" s="8" customFormat="1" ht="15" hidden="1">
      <c r="A152" s="6"/>
      <c r="B152" s="6"/>
    </row>
    <row r="153" spans="1:2" s="8" customFormat="1" ht="15" hidden="1">
      <c r="A153" s="6"/>
      <c r="B153" s="6"/>
    </row>
    <row r="154" spans="1:2" s="8" customFormat="1" ht="15" hidden="1">
      <c r="A154" s="6"/>
      <c r="B154" s="6"/>
    </row>
    <row r="155" spans="1:2" s="8" customFormat="1" ht="15" hidden="1">
      <c r="A155" s="6"/>
      <c r="B155" s="6"/>
    </row>
    <row r="156" spans="1:2" s="8" customFormat="1" ht="15" hidden="1">
      <c r="A156" s="6"/>
      <c r="B156" s="6"/>
    </row>
    <row r="157" spans="1:2" s="8" customFormat="1" ht="15" hidden="1">
      <c r="A157" s="6"/>
      <c r="B157" s="6"/>
    </row>
    <row r="158" spans="1:2" s="8" customFormat="1" ht="15" hidden="1">
      <c r="A158" s="6"/>
      <c r="B158" s="6"/>
    </row>
    <row r="159" spans="1:2" s="8" customFormat="1" ht="15" hidden="1">
      <c r="A159" s="6"/>
      <c r="B159" s="6"/>
    </row>
    <row r="160" spans="1:2" s="8" customFormat="1" ht="15" hidden="1">
      <c r="A160" s="6"/>
      <c r="B160" s="6"/>
    </row>
    <row r="161" spans="1:2" s="8" customFormat="1" ht="15" hidden="1">
      <c r="A161" s="6"/>
      <c r="B161" s="6"/>
    </row>
    <row r="162" spans="1:2" s="8" customFormat="1" ht="15" hidden="1">
      <c r="A162" s="6"/>
      <c r="B162" s="6"/>
    </row>
    <row r="163" spans="1:2" s="8" customFormat="1" ht="15" hidden="1">
      <c r="A163" s="6"/>
      <c r="B163" s="6"/>
    </row>
    <row r="164" spans="1:2" s="8" customFormat="1" ht="15" hidden="1">
      <c r="A164" s="6"/>
      <c r="B164" s="6"/>
    </row>
    <row r="165" spans="1:2" s="8" customFormat="1" ht="15" hidden="1">
      <c r="A165" s="6"/>
      <c r="B165" s="6"/>
    </row>
    <row r="166" spans="1:2" s="8" customFormat="1" ht="15" hidden="1">
      <c r="A166" s="6"/>
      <c r="B166" s="6"/>
    </row>
    <row r="167" spans="1:2" s="8" customFormat="1" ht="15" hidden="1">
      <c r="A167" s="6"/>
      <c r="B167" s="6"/>
    </row>
    <row r="168" spans="1:2" s="8" customFormat="1" ht="15" hidden="1">
      <c r="A168" s="6"/>
      <c r="B168" s="6"/>
    </row>
    <row r="169" spans="1:2" s="8" customFormat="1" ht="15" hidden="1">
      <c r="A169" s="6"/>
      <c r="B169" s="6"/>
    </row>
    <row r="170" spans="1:2" s="8" customFormat="1" ht="15" hidden="1">
      <c r="A170" s="6"/>
      <c r="B170" s="6"/>
    </row>
    <row r="171" spans="1:2" s="8" customFormat="1" ht="15" hidden="1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51:D151"/>
    <mergeCell ref="A1:L1"/>
    <mergeCell ref="A4:A5"/>
    <mergeCell ref="B4:B5"/>
    <mergeCell ref="C4:F4"/>
    <mergeCell ref="G4:I4"/>
    <mergeCell ref="B149:D149"/>
    <mergeCell ref="J4:L4"/>
  </mergeCells>
  <conditionalFormatting sqref="F54:F103">
    <cfRule type="cellIs" priority="1" dxfId="8" operator="greaterThan" stopIfTrue="1">
      <formula>0</formula>
    </cfRule>
    <cfRule type="cellIs" priority="2" dxfId="9" operator="lessThan" stopIfTrue="1">
      <formula>0</formula>
    </cfRule>
  </conditionalFormatting>
  <printOptions horizontalCentered="1"/>
  <pageMargins left="0" right="0" top="0.5905511811023623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zoomScalePageLayoutView="0" workbookViewId="0" topLeftCell="A1">
      <pane xSplit="1" ySplit="36" topLeftCell="B37" activePane="bottomRight" state="frozen"/>
      <selection pane="topLeft" activeCell="A1" sqref="A1"/>
      <selection pane="topRight" activeCell="B1" sqref="B1"/>
      <selection pane="bottomLeft" activeCell="A37" sqref="A37"/>
      <selection pane="bottomRight" activeCell="F165" sqref="F165"/>
    </sheetView>
  </sheetViews>
  <sheetFormatPr defaultColWidth="9.00390625" defaultRowHeight="12.75"/>
  <cols>
    <col min="1" max="1" width="33.00390625" style="9" customWidth="1"/>
    <col min="2" max="2" width="15.25390625" style="9" customWidth="1"/>
    <col min="3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102" t="s">
        <v>109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6.5" customHeight="1">
      <c r="A2" s="11" t="str">
        <f>зерноск!A2</f>
        <v>по состоянию на 5 июля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28.5" customHeight="1">
      <c r="A4" s="98" t="s">
        <v>1</v>
      </c>
      <c r="B4" s="98" t="s">
        <v>115</v>
      </c>
      <c r="C4" s="98" t="s">
        <v>111</v>
      </c>
      <c r="D4" s="98"/>
      <c r="E4" s="100"/>
      <c r="F4" s="100"/>
      <c r="G4" s="98" t="s">
        <v>112</v>
      </c>
      <c r="H4" s="100"/>
      <c r="I4" s="100"/>
      <c r="J4" s="101" t="s">
        <v>0</v>
      </c>
      <c r="K4" s="101"/>
      <c r="L4" s="101"/>
    </row>
    <row r="5" spans="1:12" s="10" customFormat="1" ht="51.75" customHeight="1">
      <c r="A5" s="99"/>
      <c r="B5" s="98"/>
      <c r="C5" s="1" t="s">
        <v>104</v>
      </c>
      <c r="D5" s="1" t="s">
        <v>106</v>
      </c>
      <c r="E5" s="1" t="s">
        <v>103</v>
      </c>
      <c r="F5" s="1" t="s">
        <v>105</v>
      </c>
      <c r="G5" s="1" t="s">
        <v>104</v>
      </c>
      <c r="H5" s="1" t="s">
        <v>103</v>
      </c>
      <c r="I5" s="1" t="s">
        <v>105</v>
      </c>
      <c r="J5" s="1" t="s">
        <v>104</v>
      </c>
      <c r="K5" s="1" t="s">
        <v>103</v>
      </c>
      <c r="L5" s="1" t="s">
        <v>105</v>
      </c>
    </row>
    <row r="6" spans="1:12" s="14" customFormat="1" ht="15.75">
      <c r="A6" s="44" t="s">
        <v>2</v>
      </c>
      <c r="B6" s="86">
        <v>308.95392000000004</v>
      </c>
      <c r="C6" s="26">
        <f>C7+C26+C37+C46+C54+C69+C76+C93</f>
        <v>4.199</v>
      </c>
      <c r="D6" s="32">
        <f>C6/B6*100</f>
        <v>1.3591023541633651</v>
      </c>
      <c r="E6" s="32">
        <v>1.37</v>
      </c>
      <c r="F6" s="52">
        <f aca="true" t="shared" si="0" ref="F6:F71">C6-E6</f>
        <v>2.8289999999999997</v>
      </c>
      <c r="G6" s="26">
        <f>G7+G26+G37+G46+G54+G69+G76+G93</f>
        <v>125.043</v>
      </c>
      <c r="H6" s="32">
        <v>30.5</v>
      </c>
      <c r="I6" s="52">
        <f>G6-H6</f>
        <v>94.543</v>
      </c>
      <c r="J6" s="73">
        <f>G6/C6*10</f>
        <v>297.7923315075018</v>
      </c>
      <c r="K6" s="32">
        <f>H6/E6*10</f>
        <v>222.62773722627736</v>
      </c>
      <c r="L6" s="52">
        <f>J6-K6</f>
        <v>75.16459428122442</v>
      </c>
    </row>
    <row r="7" spans="1:12" s="15" customFormat="1" ht="15.75" hidden="1">
      <c r="A7" s="45" t="s">
        <v>3</v>
      </c>
      <c r="B7" s="87">
        <v>101.79555</v>
      </c>
      <c r="C7" s="27">
        <f>SUM(C8:C24)</f>
        <v>0</v>
      </c>
      <c r="D7" s="33">
        <f aca="true" t="shared" si="1" ref="D7:D36">C7/B7*100</f>
        <v>0</v>
      </c>
      <c r="E7" s="33">
        <v>0</v>
      </c>
      <c r="F7" s="54">
        <f t="shared" si="0"/>
        <v>0</v>
      </c>
      <c r="G7" s="27">
        <f>SUM(G8:G24)</f>
        <v>0</v>
      </c>
      <c r="H7" s="33">
        <v>0</v>
      </c>
      <c r="I7" s="54">
        <f aca="true" t="shared" si="2" ref="I7:I70">G7-H7</f>
        <v>0</v>
      </c>
      <c r="J7" s="30">
        <f aca="true" t="shared" si="3" ref="J7:J36">IF(C7&gt;0,G7/C7*10,"")</f>
      </c>
      <c r="K7" s="34"/>
      <c r="L7" s="54" t="s">
        <v>100</v>
      </c>
    </row>
    <row r="8" spans="1:12" s="2" customFormat="1" ht="15.75" hidden="1">
      <c r="A8" s="46" t="s">
        <v>4</v>
      </c>
      <c r="B8" s="88">
        <v>1.8599999999999999</v>
      </c>
      <c r="C8" s="28"/>
      <c r="D8" s="33">
        <f t="shared" si="1"/>
        <v>0</v>
      </c>
      <c r="E8" s="34"/>
      <c r="F8" s="57">
        <f t="shared" si="0"/>
        <v>0</v>
      </c>
      <c r="G8" s="28"/>
      <c r="H8" s="34"/>
      <c r="I8" s="57">
        <f t="shared" si="2"/>
        <v>0</v>
      </c>
      <c r="J8" s="31">
        <f t="shared" si="3"/>
      </c>
      <c r="K8" s="34"/>
      <c r="L8" s="57" t="s">
        <v>100</v>
      </c>
    </row>
    <row r="9" spans="1:12" s="2" customFormat="1" ht="15.75" hidden="1">
      <c r="A9" s="46" t="s">
        <v>5</v>
      </c>
      <c r="B9" s="88">
        <v>27.099999999999998</v>
      </c>
      <c r="C9" s="28"/>
      <c r="D9" s="33">
        <f t="shared" si="1"/>
        <v>0</v>
      </c>
      <c r="E9" s="34"/>
      <c r="F9" s="57">
        <f t="shared" si="0"/>
        <v>0</v>
      </c>
      <c r="G9" s="28"/>
      <c r="H9" s="34"/>
      <c r="I9" s="57">
        <f t="shared" si="2"/>
        <v>0</v>
      </c>
      <c r="J9" s="31">
        <f t="shared" si="3"/>
      </c>
      <c r="K9" s="34"/>
      <c r="L9" s="57" t="s">
        <v>100</v>
      </c>
    </row>
    <row r="10" spans="1:12" s="2" customFormat="1" ht="15.75" hidden="1">
      <c r="A10" s="46" t="s">
        <v>6</v>
      </c>
      <c r="B10" s="88">
        <v>3.5</v>
      </c>
      <c r="C10" s="28"/>
      <c r="D10" s="33">
        <f t="shared" si="1"/>
        <v>0</v>
      </c>
      <c r="E10" s="34"/>
      <c r="F10" s="57">
        <f t="shared" si="0"/>
        <v>0</v>
      </c>
      <c r="G10" s="28"/>
      <c r="H10" s="34"/>
      <c r="I10" s="57">
        <f t="shared" si="2"/>
        <v>0</v>
      </c>
      <c r="J10" s="31">
        <f t="shared" si="3"/>
      </c>
      <c r="K10" s="34"/>
      <c r="L10" s="57" t="s">
        <v>100</v>
      </c>
    </row>
    <row r="11" spans="1:12" s="2" customFormat="1" ht="15.75" hidden="1">
      <c r="A11" s="46" t="s">
        <v>7</v>
      </c>
      <c r="B11" s="88">
        <v>3.4000000000000004</v>
      </c>
      <c r="C11" s="28"/>
      <c r="D11" s="33">
        <f t="shared" si="1"/>
        <v>0</v>
      </c>
      <c r="E11" s="34"/>
      <c r="F11" s="57">
        <f t="shared" si="0"/>
        <v>0</v>
      </c>
      <c r="G11" s="28"/>
      <c r="H11" s="34"/>
      <c r="I11" s="57">
        <f t="shared" si="2"/>
        <v>0</v>
      </c>
      <c r="J11" s="31">
        <f t="shared" si="3"/>
      </c>
      <c r="K11" s="34"/>
      <c r="L11" s="57" t="s">
        <v>100</v>
      </c>
    </row>
    <row r="12" spans="1:12" s="2" customFormat="1" ht="15.75" hidden="1">
      <c r="A12" s="46" t="s">
        <v>8</v>
      </c>
      <c r="B12" s="88">
        <v>1.228</v>
      </c>
      <c r="C12" s="28"/>
      <c r="D12" s="33">
        <f t="shared" si="1"/>
        <v>0</v>
      </c>
      <c r="E12" s="34"/>
      <c r="F12" s="57">
        <f t="shared" si="0"/>
        <v>0</v>
      </c>
      <c r="G12" s="28"/>
      <c r="H12" s="34"/>
      <c r="I12" s="57">
        <f t="shared" si="2"/>
        <v>0</v>
      </c>
      <c r="J12" s="31">
        <f t="shared" si="3"/>
      </c>
      <c r="K12" s="34"/>
      <c r="L12" s="57" t="s">
        <v>100</v>
      </c>
    </row>
    <row r="13" spans="1:14" s="2" customFormat="1" ht="15.75" hidden="1">
      <c r="A13" s="46" t="s">
        <v>9</v>
      </c>
      <c r="B13" s="88">
        <v>2.5999999999999996</v>
      </c>
      <c r="C13" s="28"/>
      <c r="D13" s="33">
        <f t="shared" si="1"/>
        <v>0</v>
      </c>
      <c r="E13" s="34"/>
      <c r="F13" s="57">
        <f t="shared" si="0"/>
        <v>0</v>
      </c>
      <c r="G13" s="28"/>
      <c r="H13" s="34"/>
      <c r="I13" s="57">
        <f t="shared" si="2"/>
        <v>0</v>
      </c>
      <c r="J13" s="31">
        <f t="shared" si="3"/>
      </c>
      <c r="K13" s="34"/>
      <c r="L13" s="57" t="s">
        <v>100</v>
      </c>
      <c r="M13" s="24"/>
      <c r="N13" s="24"/>
    </row>
    <row r="14" spans="1:12" s="2" customFormat="1" ht="15.75" hidden="1">
      <c r="A14" s="46" t="s">
        <v>10</v>
      </c>
      <c r="B14" s="88">
        <v>1.5539999999999998</v>
      </c>
      <c r="C14" s="28"/>
      <c r="D14" s="33">
        <f t="shared" si="1"/>
        <v>0</v>
      </c>
      <c r="E14" s="34"/>
      <c r="F14" s="57">
        <f t="shared" si="0"/>
        <v>0</v>
      </c>
      <c r="G14" s="28"/>
      <c r="H14" s="34"/>
      <c r="I14" s="57">
        <f t="shared" si="2"/>
        <v>0</v>
      </c>
      <c r="J14" s="31">
        <f t="shared" si="3"/>
      </c>
      <c r="K14" s="34"/>
      <c r="L14" s="57" t="s">
        <v>100</v>
      </c>
    </row>
    <row r="15" spans="1:12" s="2" customFormat="1" ht="15.75" hidden="1">
      <c r="A15" s="46" t="s">
        <v>11</v>
      </c>
      <c r="B15" s="88">
        <v>1.7000000000000002</v>
      </c>
      <c r="C15" s="28"/>
      <c r="D15" s="33">
        <f t="shared" si="1"/>
        <v>0</v>
      </c>
      <c r="E15" s="34"/>
      <c r="F15" s="57">
        <f t="shared" si="0"/>
        <v>0</v>
      </c>
      <c r="G15" s="28"/>
      <c r="H15" s="34"/>
      <c r="I15" s="57">
        <f t="shared" si="2"/>
        <v>0</v>
      </c>
      <c r="J15" s="31">
        <f t="shared" si="3"/>
      </c>
      <c r="K15" s="34"/>
      <c r="L15" s="57" t="s">
        <v>100</v>
      </c>
    </row>
    <row r="16" spans="1:12" s="2" customFormat="1" ht="15.75" hidden="1">
      <c r="A16" s="46" t="s">
        <v>12</v>
      </c>
      <c r="B16" s="88">
        <v>5.5</v>
      </c>
      <c r="C16" s="28"/>
      <c r="D16" s="33">
        <f t="shared" si="1"/>
        <v>0</v>
      </c>
      <c r="E16" s="34"/>
      <c r="F16" s="57">
        <f t="shared" si="0"/>
        <v>0</v>
      </c>
      <c r="G16" s="28"/>
      <c r="H16" s="34"/>
      <c r="I16" s="57">
        <f t="shared" si="2"/>
        <v>0</v>
      </c>
      <c r="J16" s="31">
        <f t="shared" si="3"/>
      </c>
      <c r="K16" s="34"/>
      <c r="L16" s="57" t="s">
        <v>100</v>
      </c>
    </row>
    <row r="17" spans="1:12" s="2" customFormat="1" ht="15.75" hidden="1">
      <c r="A17" s="46" t="s">
        <v>92</v>
      </c>
      <c r="B17" s="88">
        <v>12.49655</v>
      </c>
      <c r="C17" s="28"/>
      <c r="D17" s="33">
        <f t="shared" si="1"/>
        <v>0</v>
      </c>
      <c r="E17" s="34"/>
      <c r="F17" s="57">
        <f t="shared" si="0"/>
        <v>0</v>
      </c>
      <c r="G17" s="28"/>
      <c r="H17" s="34"/>
      <c r="I17" s="57">
        <f t="shared" si="2"/>
        <v>0</v>
      </c>
      <c r="J17" s="31">
        <f t="shared" si="3"/>
      </c>
      <c r="K17" s="34"/>
      <c r="L17" s="57" t="s">
        <v>100</v>
      </c>
    </row>
    <row r="18" spans="1:12" s="2" customFormat="1" ht="15.75" hidden="1">
      <c r="A18" s="46" t="s">
        <v>13</v>
      </c>
      <c r="B18" s="88">
        <v>1.96</v>
      </c>
      <c r="C18" s="28"/>
      <c r="D18" s="33">
        <f t="shared" si="1"/>
        <v>0</v>
      </c>
      <c r="E18" s="34"/>
      <c r="F18" s="57">
        <f t="shared" si="0"/>
        <v>0</v>
      </c>
      <c r="G18" s="28"/>
      <c r="H18" s="34"/>
      <c r="I18" s="57">
        <f t="shared" si="2"/>
        <v>0</v>
      </c>
      <c r="J18" s="31">
        <f t="shared" si="3"/>
      </c>
      <c r="K18" s="34"/>
      <c r="L18" s="57" t="s">
        <v>100</v>
      </c>
    </row>
    <row r="19" spans="1:12" s="2" customFormat="1" ht="15.75" hidden="1">
      <c r="A19" s="46" t="s">
        <v>14</v>
      </c>
      <c r="B19" s="88">
        <v>5.7</v>
      </c>
      <c r="C19" s="28"/>
      <c r="D19" s="33">
        <f t="shared" si="1"/>
        <v>0</v>
      </c>
      <c r="E19" s="34"/>
      <c r="F19" s="57">
        <f t="shared" si="0"/>
        <v>0</v>
      </c>
      <c r="G19" s="28"/>
      <c r="H19" s="34"/>
      <c r="I19" s="57">
        <f t="shared" si="2"/>
        <v>0</v>
      </c>
      <c r="J19" s="31">
        <f t="shared" si="3"/>
      </c>
      <c r="K19" s="34"/>
      <c r="L19" s="57" t="s">
        <v>100</v>
      </c>
    </row>
    <row r="20" spans="1:12" s="2" customFormat="1" ht="15.75" hidden="1">
      <c r="A20" s="46" t="s">
        <v>15</v>
      </c>
      <c r="B20" s="88">
        <v>2.8</v>
      </c>
      <c r="C20" s="28"/>
      <c r="D20" s="33">
        <f t="shared" si="1"/>
        <v>0</v>
      </c>
      <c r="E20" s="34"/>
      <c r="F20" s="57">
        <f t="shared" si="0"/>
        <v>0</v>
      </c>
      <c r="G20" s="28"/>
      <c r="H20" s="34"/>
      <c r="I20" s="57">
        <f t="shared" si="2"/>
        <v>0</v>
      </c>
      <c r="J20" s="31">
        <f t="shared" si="3"/>
      </c>
      <c r="K20" s="34"/>
      <c r="L20" s="57" t="s">
        <v>100</v>
      </c>
    </row>
    <row r="21" spans="1:12" s="2" customFormat="1" ht="15.75" hidden="1">
      <c r="A21" s="46" t="s">
        <v>16</v>
      </c>
      <c r="B21" s="88">
        <v>3.997</v>
      </c>
      <c r="C21" s="28"/>
      <c r="D21" s="33">
        <f t="shared" si="1"/>
        <v>0</v>
      </c>
      <c r="E21" s="34"/>
      <c r="F21" s="57">
        <f t="shared" si="0"/>
        <v>0</v>
      </c>
      <c r="G21" s="28"/>
      <c r="H21" s="34"/>
      <c r="I21" s="57">
        <f t="shared" si="2"/>
        <v>0</v>
      </c>
      <c r="J21" s="31">
        <f t="shared" si="3"/>
      </c>
      <c r="K21" s="34"/>
      <c r="L21" s="57" t="s">
        <v>100</v>
      </c>
    </row>
    <row r="22" spans="1:12" s="2" customFormat="1" ht="15.75" hidden="1">
      <c r="A22" s="46" t="s">
        <v>17</v>
      </c>
      <c r="B22" s="88">
        <v>6.8</v>
      </c>
      <c r="C22" s="28"/>
      <c r="D22" s="33">
        <f t="shared" si="1"/>
        <v>0</v>
      </c>
      <c r="E22" s="34"/>
      <c r="F22" s="57">
        <f t="shared" si="0"/>
        <v>0</v>
      </c>
      <c r="G22" s="28"/>
      <c r="H22" s="34"/>
      <c r="I22" s="57">
        <f t="shared" si="2"/>
        <v>0</v>
      </c>
      <c r="J22" s="31">
        <f t="shared" si="3"/>
      </c>
      <c r="K22" s="34"/>
      <c r="L22" s="57" t="s">
        <v>100</v>
      </c>
    </row>
    <row r="23" spans="1:12" s="2" customFormat="1" ht="15.75" hidden="1">
      <c r="A23" s="46" t="s">
        <v>18</v>
      </c>
      <c r="B23" s="88">
        <v>16.1</v>
      </c>
      <c r="C23" s="28"/>
      <c r="D23" s="33">
        <f t="shared" si="1"/>
        <v>0</v>
      </c>
      <c r="E23" s="34"/>
      <c r="F23" s="57">
        <f t="shared" si="0"/>
        <v>0</v>
      </c>
      <c r="G23" s="28"/>
      <c r="H23" s="34"/>
      <c r="I23" s="57">
        <f t="shared" si="2"/>
        <v>0</v>
      </c>
      <c r="J23" s="31">
        <f t="shared" si="3"/>
      </c>
      <c r="K23" s="34"/>
      <c r="L23" s="57" t="s">
        <v>100</v>
      </c>
    </row>
    <row r="24" spans="1:12" s="2" customFormat="1" ht="15.75" hidden="1">
      <c r="A24" s="46" t="s">
        <v>19</v>
      </c>
      <c r="B24" s="88">
        <v>3.5</v>
      </c>
      <c r="C24" s="28"/>
      <c r="D24" s="33">
        <f t="shared" si="1"/>
        <v>0</v>
      </c>
      <c r="E24" s="34"/>
      <c r="F24" s="57">
        <f t="shared" si="0"/>
        <v>0</v>
      </c>
      <c r="G24" s="28"/>
      <c r="H24" s="34"/>
      <c r="I24" s="57">
        <f t="shared" si="2"/>
        <v>0</v>
      </c>
      <c r="J24" s="31">
        <f t="shared" si="3"/>
      </c>
      <c r="K24" s="34"/>
      <c r="L24" s="57" t="s">
        <v>100</v>
      </c>
    </row>
    <row r="25" spans="1:12" s="2" customFormat="1" ht="15.75" hidden="1">
      <c r="A25" s="46"/>
      <c r="B25" s="88">
        <v>0</v>
      </c>
      <c r="C25" s="28"/>
      <c r="D25" s="33" t="e">
        <f t="shared" si="1"/>
        <v>#DIV/0!</v>
      </c>
      <c r="E25" s="34"/>
      <c r="F25" s="57"/>
      <c r="G25" s="28"/>
      <c r="H25" s="34"/>
      <c r="I25" s="57"/>
      <c r="J25" s="31"/>
      <c r="K25" s="34"/>
      <c r="L25" s="57"/>
    </row>
    <row r="26" spans="1:12" s="15" customFormat="1" ht="15.75" hidden="1">
      <c r="A26" s="45" t="s">
        <v>20</v>
      </c>
      <c r="B26" s="87">
        <v>15.936</v>
      </c>
      <c r="C26" s="27">
        <f>SUM(C27:C36)-C30</f>
        <v>0</v>
      </c>
      <c r="D26" s="33">
        <f t="shared" si="1"/>
        <v>0</v>
      </c>
      <c r="E26" s="33">
        <v>0</v>
      </c>
      <c r="F26" s="54">
        <f t="shared" si="0"/>
        <v>0</v>
      </c>
      <c r="G26" s="27">
        <f>SUM(G27:G36)-G30</f>
        <v>0</v>
      </c>
      <c r="H26" s="33">
        <v>0</v>
      </c>
      <c r="I26" s="54">
        <f t="shared" si="2"/>
        <v>0</v>
      </c>
      <c r="J26" s="30">
        <f t="shared" si="3"/>
      </c>
      <c r="K26" s="34"/>
      <c r="L26" s="54" t="s">
        <v>100</v>
      </c>
    </row>
    <row r="27" spans="1:12" s="2" customFormat="1" ht="15.75" hidden="1">
      <c r="A27" s="46" t="s">
        <v>61</v>
      </c>
      <c r="B27" s="88">
        <v>0.30000000000000004</v>
      </c>
      <c r="C27" s="28"/>
      <c r="D27" s="33">
        <f t="shared" si="1"/>
        <v>0</v>
      </c>
      <c r="E27" s="34"/>
      <c r="F27" s="57">
        <f t="shared" si="0"/>
        <v>0</v>
      </c>
      <c r="G27" s="28"/>
      <c r="H27" s="34"/>
      <c r="I27" s="57">
        <f t="shared" si="2"/>
        <v>0</v>
      </c>
      <c r="J27" s="31">
        <f t="shared" si="3"/>
      </c>
      <c r="K27" s="34"/>
      <c r="L27" s="57" t="s">
        <v>100</v>
      </c>
    </row>
    <row r="28" spans="1:12" s="2" customFormat="1" ht="15.75" hidden="1">
      <c r="A28" s="46" t="s">
        <v>21</v>
      </c>
      <c r="B28" s="88">
        <v>0.48</v>
      </c>
      <c r="C28" s="28"/>
      <c r="D28" s="33">
        <f t="shared" si="1"/>
        <v>0</v>
      </c>
      <c r="E28" s="34"/>
      <c r="F28" s="57">
        <f t="shared" si="0"/>
        <v>0</v>
      </c>
      <c r="G28" s="28"/>
      <c r="H28" s="34"/>
      <c r="I28" s="57">
        <f t="shared" si="2"/>
        <v>0</v>
      </c>
      <c r="J28" s="31">
        <f t="shared" si="3"/>
      </c>
      <c r="K28" s="34"/>
      <c r="L28" s="57" t="s">
        <v>100</v>
      </c>
    </row>
    <row r="29" spans="1:12" s="2" customFormat="1" ht="15.75" hidden="1">
      <c r="A29" s="46" t="s">
        <v>22</v>
      </c>
      <c r="B29" s="88">
        <v>1.252</v>
      </c>
      <c r="C29" s="28"/>
      <c r="D29" s="33">
        <f t="shared" si="1"/>
        <v>0</v>
      </c>
      <c r="E29" s="34"/>
      <c r="F29" s="57">
        <f t="shared" si="0"/>
        <v>0</v>
      </c>
      <c r="G29" s="28"/>
      <c r="H29" s="34"/>
      <c r="I29" s="57">
        <f t="shared" si="2"/>
        <v>0</v>
      </c>
      <c r="J29" s="31">
        <f t="shared" si="3"/>
      </c>
      <c r="K29" s="34"/>
      <c r="L29" s="57" t="s">
        <v>100</v>
      </c>
    </row>
    <row r="30" spans="1:12" s="2" customFormat="1" ht="15.75" hidden="1">
      <c r="A30" s="46" t="s">
        <v>62</v>
      </c>
      <c r="B30" s="88">
        <v>0</v>
      </c>
      <c r="C30" s="28"/>
      <c r="D30" s="33" t="e">
        <f t="shared" si="1"/>
        <v>#DIV/0!</v>
      </c>
      <c r="E30" s="34"/>
      <c r="F30" s="57">
        <f t="shared" si="0"/>
        <v>0</v>
      </c>
      <c r="G30" s="28"/>
      <c r="H30" s="34"/>
      <c r="I30" s="57">
        <f t="shared" si="2"/>
        <v>0</v>
      </c>
      <c r="J30" s="31">
        <f t="shared" si="3"/>
      </c>
      <c r="K30" s="34"/>
      <c r="L30" s="57" t="s">
        <v>100</v>
      </c>
    </row>
    <row r="31" spans="1:12" s="2" customFormat="1" ht="15.75" hidden="1">
      <c r="A31" s="46" t="s">
        <v>23</v>
      </c>
      <c r="B31" s="88">
        <v>3.1</v>
      </c>
      <c r="C31" s="28"/>
      <c r="D31" s="33">
        <f t="shared" si="1"/>
        <v>0</v>
      </c>
      <c r="E31" s="34"/>
      <c r="F31" s="57">
        <f t="shared" si="0"/>
        <v>0</v>
      </c>
      <c r="G31" s="28"/>
      <c r="H31" s="34"/>
      <c r="I31" s="57">
        <f t="shared" si="2"/>
        <v>0</v>
      </c>
      <c r="J31" s="31">
        <f t="shared" si="3"/>
      </c>
      <c r="K31" s="34"/>
      <c r="L31" s="57" t="s">
        <v>100</v>
      </c>
    </row>
    <row r="32" spans="1:12" s="2" customFormat="1" ht="15.75" hidden="1">
      <c r="A32" s="46" t="s">
        <v>24</v>
      </c>
      <c r="B32" s="88">
        <v>2.4000000000000004</v>
      </c>
      <c r="C32" s="28"/>
      <c r="D32" s="33">
        <f t="shared" si="1"/>
        <v>0</v>
      </c>
      <c r="E32" s="34"/>
      <c r="F32" s="57">
        <f t="shared" si="0"/>
        <v>0</v>
      </c>
      <c r="G32" s="28"/>
      <c r="H32" s="34"/>
      <c r="I32" s="57">
        <f t="shared" si="2"/>
        <v>0</v>
      </c>
      <c r="J32" s="31">
        <f t="shared" si="3"/>
      </c>
      <c r="K32" s="34"/>
      <c r="L32" s="57" t="s">
        <v>100</v>
      </c>
    </row>
    <row r="33" spans="1:12" s="2" customFormat="1" ht="15.75" hidden="1">
      <c r="A33" s="46" t="s">
        <v>25</v>
      </c>
      <c r="B33" s="88">
        <v>2.9000000000000004</v>
      </c>
      <c r="C33" s="28"/>
      <c r="D33" s="33">
        <f t="shared" si="1"/>
        <v>0</v>
      </c>
      <c r="E33" s="34"/>
      <c r="F33" s="57">
        <f t="shared" si="0"/>
        <v>0</v>
      </c>
      <c r="G33" s="28"/>
      <c r="H33" s="34"/>
      <c r="I33" s="57">
        <f t="shared" si="2"/>
        <v>0</v>
      </c>
      <c r="J33" s="31">
        <f t="shared" si="3"/>
      </c>
      <c r="K33" s="34"/>
      <c r="L33" s="57" t="s">
        <v>100</v>
      </c>
    </row>
    <row r="34" spans="1:12" s="2" customFormat="1" ht="15.75" hidden="1">
      <c r="A34" s="46" t="s">
        <v>26</v>
      </c>
      <c r="B34" s="88">
        <v>0.004</v>
      </c>
      <c r="C34" s="28"/>
      <c r="D34" s="33">
        <f t="shared" si="1"/>
        <v>0</v>
      </c>
      <c r="E34" s="34"/>
      <c r="F34" s="57">
        <f t="shared" si="0"/>
        <v>0</v>
      </c>
      <c r="G34" s="28"/>
      <c r="H34" s="34"/>
      <c r="I34" s="57">
        <f t="shared" si="2"/>
        <v>0</v>
      </c>
      <c r="J34" s="31">
        <f t="shared" si="3"/>
      </c>
      <c r="K34" s="34"/>
      <c r="L34" s="57" t="s">
        <v>100</v>
      </c>
    </row>
    <row r="35" spans="1:12" s="2" customFormat="1" ht="15.75" hidden="1">
      <c r="A35" s="46" t="s">
        <v>27</v>
      </c>
      <c r="B35" s="88">
        <v>3.7</v>
      </c>
      <c r="C35" s="28"/>
      <c r="D35" s="33">
        <f t="shared" si="1"/>
        <v>0</v>
      </c>
      <c r="E35" s="34"/>
      <c r="F35" s="57">
        <f t="shared" si="0"/>
        <v>0</v>
      </c>
      <c r="G35" s="28"/>
      <c r="H35" s="34"/>
      <c r="I35" s="57">
        <f t="shared" si="2"/>
        <v>0</v>
      </c>
      <c r="J35" s="31">
        <f t="shared" si="3"/>
      </c>
      <c r="K35" s="34"/>
      <c r="L35" s="57" t="s">
        <v>100</v>
      </c>
    </row>
    <row r="36" spans="1:12" s="2" customFormat="1" ht="15.75" hidden="1">
      <c r="A36" s="46" t="s">
        <v>28</v>
      </c>
      <c r="B36" s="88">
        <v>1.7999999999999998</v>
      </c>
      <c r="C36" s="28"/>
      <c r="D36" s="33">
        <f t="shared" si="1"/>
        <v>0</v>
      </c>
      <c r="E36" s="34"/>
      <c r="F36" s="57">
        <f t="shared" si="0"/>
        <v>0</v>
      </c>
      <c r="G36" s="28"/>
      <c r="H36" s="34"/>
      <c r="I36" s="57">
        <f t="shared" si="2"/>
        <v>0</v>
      </c>
      <c r="J36" s="31">
        <f t="shared" si="3"/>
      </c>
      <c r="K36" s="34"/>
      <c r="L36" s="57" t="s">
        <v>100</v>
      </c>
    </row>
    <row r="37" spans="1:14" s="15" customFormat="1" ht="15.75">
      <c r="A37" s="45" t="s">
        <v>93</v>
      </c>
      <c r="B37" s="87">
        <v>20.505679999999998</v>
      </c>
      <c r="C37" s="27">
        <f>SUM(C38:C45)</f>
        <v>4.199</v>
      </c>
      <c r="D37" s="33">
        <f>C37/B37*100</f>
        <v>20.477253131815186</v>
      </c>
      <c r="E37" s="33">
        <v>1.37</v>
      </c>
      <c r="F37" s="54">
        <f t="shared" si="0"/>
        <v>2.8289999999999997</v>
      </c>
      <c r="G37" s="27">
        <f>SUM(G38:G45)</f>
        <v>125.043</v>
      </c>
      <c r="H37" s="33">
        <v>30.5</v>
      </c>
      <c r="I37" s="54">
        <f>G37-H37</f>
        <v>94.543</v>
      </c>
      <c r="J37" s="30">
        <f aca="true" t="shared" si="4" ref="J37:J101">G37/C37*10</f>
        <v>297.7923315075018</v>
      </c>
      <c r="K37" s="33">
        <f aca="true" t="shared" si="5" ref="K37:K101">H37/E37*10</f>
        <v>222.62773722627736</v>
      </c>
      <c r="L37" s="54">
        <f>J37-K37</f>
        <v>75.16459428122442</v>
      </c>
      <c r="M37" s="19"/>
      <c r="N37" s="19"/>
    </row>
    <row r="38" spans="1:14" s="23" customFormat="1" ht="15">
      <c r="A38" s="46" t="s">
        <v>63</v>
      </c>
      <c r="B38" s="88">
        <v>0.766</v>
      </c>
      <c r="C38" s="28">
        <v>0.074</v>
      </c>
      <c r="D38" s="34">
        <f>C38/B38*100</f>
        <v>9.660574412532636</v>
      </c>
      <c r="E38" s="34"/>
      <c r="F38" s="57">
        <f t="shared" si="0"/>
        <v>0.074</v>
      </c>
      <c r="G38" s="28">
        <v>0.273</v>
      </c>
      <c r="H38" s="34"/>
      <c r="I38" s="57">
        <f t="shared" si="2"/>
        <v>0.273</v>
      </c>
      <c r="J38" s="28">
        <f t="shared" si="4"/>
        <v>36.891891891891895</v>
      </c>
      <c r="K38" s="119" t="e">
        <f t="shared" si="5"/>
        <v>#DIV/0!</v>
      </c>
      <c r="L38" s="120" t="e">
        <f aca="true" t="shared" si="6" ref="L38:L101">J38-K38</f>
        <v>#DIV/0!</v>
      </c>
      <c r="M38" s="2"/>
      <c r="N38" s="2"/>
    </row>
    <row r="39" spans="1:12" s="2" customFormat="1" ht="15" hidden="1">
      <c r="A39" s="46" t="s">
        <v>67</v>
      </c>
      <c r="B39" s="88">
        <v>0.3</v>
      </c>
      <c r="C39" s="28"/>
      <c r="D39" s="34">
        <f aca="true" t="shared" si="7" ref="D39:D45">C39/B39*100</f>
        <v>0</v>
      </c>
      <c r="E39" s="34"/>
      <c r="F39" s="57">
        <f t="shared" si="0"/>
        <v>0</v>
      </c>
      <c r="G39" s="28"/>
      <c r="H39" s="34"/>
      <c r="I39" s="57">
        <f t="shared" si="2"/>
        <v>0</v>
      </c>
      <c r="J39" s="28" t="e">
        <f t="shared" si="4"/>
        <v>#DIV/0!</v>
      </c>
      <c r="K39" s="119" t="e">
        <f t="shared" si="5"/>
        <v>#DIV/0!</v>
      </c>
      <c r="L39" s="120" t="e">
        <f t="shared" si="6"/>
        <v>#DIV/0!</v>
      </c>
    </row>
    <row r="40" spans="1:12" s="5" customFormat="1" ht="15">
      <c r="A40" s="47" t="s">
        <v>101</v>
      </c>
      <c r="B40" s="89">
        <v>10.2</v>
      </c>
      <c r="C40" s="35">
        <v>0.8</v>
      </c>
      <c r="D40" s="34">
        <f>C40/B40*100</f>
        <v>7.843137254901962</v>
      </c>
      <c r="E40" s="36"/>
      <c r="F40" s="60">
        <f>C40-E40</f>
        <v>0.8</v>
      </c>
      <c r="G40" s="35">
        <v>12</v>
      </c>
      <c r="H40" s="36"/>
      <c r="I40" s="60">
        <f>G40-H40</f>
        <v>12</v>
      </c>
      <c r="J40" s="35">
        <f>G40/C40*10</f>
        <v>150</v>
      </c>
      <c r="K40" s="125" t="e">
        <f>H40/E40*10</f>
        <v>#DIV/0!</v>
      </c>
      <c r="L40" s="126" t="e">
        <f>J40-K40</f>
        <v>#DIV/0!</v>
      </c>
    </row>
    <row r="41" spans="1:12" s="2" customFormat="1" ht="15">
      <c r="A41" s="46" t="s">
        <v>30</v>
      </c>
      <c r="B41" s="88">
        <v>4.800000000000001</v>
      </c>
      <c r="C41" s="28">
        <v>0.7</v>
      </c>
      <c r="D41" s="34">
        <f t="shared" si="7"/>
        <v>14.583333333333332</v>
      </c>
      <c r="E41" s="34">
        <v>0.75</v>
      </c>
      <c r="F41" s="57">
        <f t="shared" si="0"/>
        <v>-0.050000000000000044</v>
      </c>
      <c r="G41" s="28">
        <v>13.3</v>
      </c>
      <c r="H41" s="34">
        <v>15</v>
      </c>
      <c r="I41" s="57">
        <f t="shared" si="2"/>
        <v>-1.6999999999999993</v>
      </c>
      <c r="J41" s="28">
        <f t="shared" si="4"/>
        <v>190.00000000000003</v>
      </c>
      <c r="K41" s="34">
        <f t="shared" si="5"/>
        <v>200</v>
      </c>
      <c r="L41" s="57">
        <f t="shared" si="6"/>
        <v>-9.999999999999972</v>
      </c>
    </row>
    <row r="42" spans="1:12" s="2" customFormat="1" ht="15">
      <c r="A42" s="46" t="s">
        <v>31</v>
      </c>
      <c r="B42" s="88">
        <v>9.5</v>
      </c>
      <c r="C42" s="84">
        <v>0.015</v>
      </c>
      <c r="D42" s="34">
        <f t="shared" si="7"/>
        <v>0.15789473684210525</v>
      </c>
      <c r="E42" s="34">
        <v>0.62</v>
      </c>
      <c r="F42" s="57">
        <f t="shared" si="0"/>
        <v>-0.605</v>
      </c>
      <c r="G42" s="28">
        <v>0.3</v>
      </c>
      <c r="H42" s="34">
        <v>15.5</v>
      </c>
      <c r="I42" s="57">
        <f>G42-H42</f>
        <v>-15.2</v>
      </c>
      <c r="J42" s="28">
        <f t="shared" si="4"/>
        <v>200</v>
      </c>
      <c r="K42" s="34">
        <f t="shared" si="5"/>
        <v>250</v>
      </c>
      <c r="L42" s="57">
        <f t="shared" si="6"/>
        <v>-50</v>
      </c>
    </row>
    <row r="43" spans="1:12" s="2" customFormat="1" ht="15" hidden="1">
      <c r="A43" s="46" t="s">
        <v>32</v>
      </c>
      <c r="B43" s="88">
        <v>0.53968</v>
      </c>
      <c r="C43" s="28"/>
      <c r="D43" s="34">
        <f t="shared" si="7"/>
        <v>0</v>
      </c>
      <c r="E43" s="34"/>
      <c r="F43" s="57">
        <f t="shared" si="0"/>
        <v>0</v>
      </c>
      <c r="G43" s="28"/>
      <c r="H43" s="34"/>
      <c r="I43" s="57">
        <f t="shared" si="2"/>
        <v>0</v>
      </c>
      <c r="J43" s="28" t="e">
        <f t="shared" si="4"/>
        <v>#DIV/0!</v>
      </c>
      <c r="K43" s="34" t="e">
        <f>H43/E43*10</f>
        <v>#DIV/0!</v>
      </c>
      <c r="L43" s="57" t="e">
        <f t="shared" si="6"/>
        <v>#DIV/0!</v>
      </c>
    </row>
    <row r="44" spans="1:12" s="2" customFormat="1" ht="15">
      <c r="A44" s="113" t="s">
        <v>33</v>
      </c>
      <c r="B44" s="114">
        <v>4.6</v>
      </c>
      <c r="C44" s="115">
        <v>2.61</v>
      </c>
      <c r="D44" s="116">
        <f t="shared" si="7"/>
        <v>56.739130434782616</v>
      </c>
      <c r="E44" s="116"/>
      <c r="F44" s="117">
        <f t="shared" si="0"/>
        <v>2.61</v>
      </c>
      <c r="G44" s="115">
        <v>99.17</v>
      </c>
      <c r="H44" s="116"/>
      <c r="I44" s="117">
        <f t="shared" si="2"/>
        <v>99.17</v>
      </c>
      <c r="J44" s="115">
        <f t="shared" si="4"/>
        <v>379.9616858237548</v>
      </c>
      <c r="K44" s="132" t="e">
        <f t="shared" si="5"/>
        <v>#DIV/0!</v>
      </c>
      <c r="L44" s="133" t="e">
        <f t="shared" si="6"/>
        <v>#DIV/0!</v>
      </c>
    </row>
    <row r="45" spans="1:12" s="2" customFormat="1" ht="15" hidden="1">
      <c r="A45" s="127" t="s">
        <v>102</v>
      </c>
      <c r="B45" s="128">
        <v>0</v>
      </c>
      <c r="C45" s="129"/>
      <c r="D45" s="130" t="e">
        <f t="shared" si="7"/>
        <v>#DIV/0!</v>
      </c>
      <c r="E45" s="130"/>
      <c r="F45" s="131">
        <f t="shared" si="0"/>
        <v>0</v>
      </c>
      <c r="G45" s="129"/>
      <c r="H45" s="130"/>
      <c r="I45" s="131"/>
      <c r="J45" s="129" t="e">
        <f t="shared" si="4"/>
        <v>#DIV/0!</v>
      </c>
      <c r="K45" s="130" t="e">
        <f t="shared" si="5"/>
        <v>#DIV/0!</v>
      </c>
      <c r="L45" s="131" t="e">
        <f>J45-K45</f>
        <v>#DIV/0!</v>
      </c>
    </row>
    <row r="46" spans="1:12" s="15" customFormat="1" ht="15.75" hidden="1">
      <c r="A46" s="45" t="s">
        <v>98</v>
      </c>
      <c r="B46" s="87">
        <v>16.011</v>
      </c>
      <c r="C46" s="29">
        <f>SUM(C47:C53)</f>
        <v>0</v>
      </c>
      <c r="D46" s="38">
        <f>C46/B46*100</f>
        <v>0</v>
      </c>
      <c r="E46" s="37">
        <v>0</v>
      </c>
      <c r="F46" s="54">
        <f t="shared" si="0"/>
        <v>0</v>
      </c>
      <c r="G46" s="29">
        <f>SUM(G47:G53)</f>
        <v>0</v>
      </c>
      <c r="H46" s="37">
        <v>0</v>
      </c>
      <c r="I46" s="54">
        <f>G46-H46</f>
        <v>0</v>
      </c>
      <c r="J46" s="30" t="e">
        <f t="shared" si="4"/>
        <v>#DIV/0!</v>
      </c>
      <c r="K46" s="38" t="e">
        <f>H46/E46*10</f>
        <v>#DIV/0!</v>
      </c>
      <c r="L46" s="63" t="e">
        <f t="shared" si="6"/>
        <v>#DIV/0!</v>
      </c>
    </row>
    <row r="47" spans="1:14" s="2" customFormat="1" ht="15" hidden="1">
      <c r="A47" s="46" t="s">
        <v>64</v>
      </c>
      <c r="B47" s="88">
        <v>0.4</v>
      </c>
      <c r="C47" s="28"/>
      <c r="D47" s="34">
        <f>C47/B47*100</f>
        <v>0</v>
      </c>
      <c r="E47" s="34"/>
      <c r="F47" s="57">
        <f t="shared" si="0"/>
        <v>0</v>
      </c>
      <c r="G47" s="28"/>
      <c r="H47" s="34"/>
      <c r="I47" s="57">
        <f t="shared" si="2"/>
        <v>0</v>
      </c>
      <c r="J47" s="28" t="e">
        <f t="shared" si="4"/>
        <v>#DIV/0!</v>
      </c>
      <c r="K47" s="39" t="e">
        <f t="shared" si="5"/>
        <v>#DIV/0!</v>
      </c>
      <c r="L47" s="64" t="e">
        <f t="shared" si="6"/>
        <v>#DIV/0!</v>
      </c>
      <c r="N47" s="2">
        <f>M47*C47/10</f>
        <v>0</v>
      </c>
    </row>
    <row r="48" spans="1:12" s="2" customFormat="1" ht="15" hidden="1">
      <c r="A48" s="46" t="s">
        <v>65</v>
      </c>
      <c r="B48" s="88">
        <v>0.8999999999999999</v>
      </c>
      <c r="C48" s="28"/>
      <c r="D48" s="34">
        <f aca="true" t="shared" si="8" ref="D48:D53">C48/B48*100</f>
        <v>0</v>
      </c>
      <c r="E48" s="34"/>
      <c r="F48" s="57">
        <f t="shared" si="0"/>
        <v>0</v>
      </c>
      <c r="G48" s="28"/>
      <c r="H48" s="34"/>
      <c r="I48" s="57">
        <f t="shared" si="2"/>
        <v>0</v>
      </c>
      <c r="J48" s="28" t="e">
        <f t="shared" si="4"/>
        <v>#DIV/0!</v>
      </c>
      <c r="K48" s="39" t="e">
        <f t="shared" si="5"/>
        <v>#DIV/0!</v>
      </c>
      <c r="L48" s="64" t="e">
        <f t="shared" si="6"/>
        <v>#DIV/0!</v>
      </c>
    </row>
    <row r="49" spans="1:12" s="2" customFormat="1" ht="15" hidden="1">
      <c r="A49" s="46" t="s">
        <v>66</v>
      </c>
      <c r="B49" s="88">
        <v>3.4</v>
      </c>
      <c r="C49" s="28"/>
      <c r="D49" s="34">
        <f t="shared" si="8"/>
        <v>0</v>
      </c>
      <c r="E49" s="34"/>
      <c r="F49" s="57">
        <f t="shared" si="0"/>
        <v>0</v>
      </c>
      <c r="G49" s="28"/>
      <c r="H49" s="34"/>
      <c r="I49" s="57">
        <f>G49-H49</f>
        <v>0</v>
      </c>
      <c r="J49" s="28" t="e">
        <f t="shared" si="4"/>
        <v>#DIV/0!</v>
      </c>
      <c r="K49" s="39" t="e">
        <f t="shared" si="5"/>
        <v>#DIV/0!</v>
      </c>
      <c r="L49" s="64" t="e">
        <f t="shared" si="6"/>
        <v>#DIV/0!</v>
      </c>
    </row>
    <row r="50" spans="1:12" s="2" customFormat="1" ht="15" hidden="1">
      <c r="A50" s="46" t="s">
        <v>29</v>
      </c>
      <c r="B50" s="88">
        <v>1.611</v>
      </c>
      <c r="C50" s="28"/>
      <c r="D50" s="34">
        <f t="shared" si="8"/>
        <v>0</v>
      </c>
      <c r="E50" s="34"/>
      <c r="F50" s="57">
        <f t="shared" si="0"/>
        <v>0</v>
      </c>
      <c r="G50" s="28"/>
      <c r="H50" s="34"/>
      <c r="I50" s="57">
        <f>G50-H50</f>
        <v>0</v>
      </c>
      <c r="J50" s="28" t="e">
        <f t="shared" si="4"/>
        <v>#DIV/0!</v>
      </c>
      <c r="K50" s="39" t="e">
        <f t="shared" si="5"/>
        <v>#DIV/0!</v>
      </c>
      <c r="L50" s="64" t="e">
        <f t="shared" si="6"/>
        <v>#DIV/0!</v>
      </c>
    </row>
    <row r="51" spans="1:12" s="2" customFormat="1" ht="15" hidden="1">
      <c r="A51" s="46" t="s">
        <v>68</v>
      </c>
      <c r="B51" s="88">
        <v>2.5</v>
      </c>
      <c r="C51" s="28"/>
      <c r="D51" s="34">
        <f t="shared" si="8"/>
        <v>0</v>
      </c>
      <c r="E51" s="34"/>
      <c r="F51" s="57">
        <f t="shared" si="0"/>
        <v>0</v>
      </c>
      <c r="G51" s="28"/>
      <c r="H51" s="34"/>
      <c r="I51" s="57">
        <f>G51-H51</f>
        <v>0</v>
      </c>
      <c r="J51" s="28" t="e">
        <f t="shared" si="4"/>
        <v>#DIV/0!</v>
      </c>
      <c r="K51" s="39" t="e">
        <f t="shared" si="5"/>
        <v>#DIV/0!</v>
      </c>
      <c r="L51" s="64" t="e">
        <f t="shared" si="6"/>
        <v>#DIV/0!</v>
      </c>
    </row>
    <row r="52" spans="1:12" s="2" customFormat="1" ht="15" hidden="1">
      <c r="A52" s="46" t="s">
        <v>69</v>
      </c>
      <c r="B52" s="88">
        <v>2.3</v>
      </c>
      <c r="C52" s="28"/>
      <c r="D52" s="34">
        <f t="shared" si="8"/>
        <v>0</v>
      </c>
      <c r="E52" s="34"/>
      <c r="F52" s="57">
        <f t="shared" si="0"/>
        <v>0</v>
      </c>
      <c r="G52" s="28"/>
      <c r="H52" s="34"/>
      <c r="I52" s="57">
        <f>G52-H52</f>
        <v>0</v>
      </c>
      <c r="J52" s="28" t="e">
        <f t="shared" si="4"/>
        <v>#DIV/0!</v>
      </c>
      <c r="K52" s="39" t="e">
        <f t="shared" si="5"/>
        <v>#DIV/0!</v>
      </c>
      <c r="L52" s="64" t="e">
        <f t="shared" si="6"/>
        <v>#DIV/0!</v>
      </c>
    </row>
    <row r="53" spans="1:12" s="2" customFormat="1" ht="15" hidden="1">
      <c r="A53" s="46" t="s">
        <v>95</v>
      </c>
      <c r="B53" s="88">
        <v>4.9</v>
      </c>
      <c r="C53" s="28"/>
      <c r="D53" s="34">
        <f t="shared" si="8"/>
        <v>0</v>
      </c>
      <c r="E53" s="34"/>
      <c r="F53" s="57">
        <f t="shared" si="0"/>
        <v>0</v>
      </c>
      <c r="G53" s="28"/>
      <c r="H53" s="34"/>
      <c r="I53" s="57">
        <f>G53-H53</f>
        <v>0</v>
      </c>
      <c r="J53" s="28" t="e">
        <f t="shared" si="4"/>
        <v>#DIV/0!</v>
      </c>
      <c r="K53" s="39" t="e">
        <f t="shared" si="5"/>
        <v>#DIV/0!</v>
      </c>
      <c r="L53" s="64" t="e">
        <f>J53-K53</f>
        <v>#DIV/0!</v>
      </c>
    </row>
    <row r="54" spans="1:12" s="15" customFormat="1" ht="15.75" hidden="1">
      <c r="A54" s="48" t="s">
        <v>34</v>
      </c>
      <c r="B54" s="87">
        <v>67.24209</v>
      </c>
      <c r="C54" s="30">
        <f>SUM(C55:C68)</f>
        <v>0</v>
      </c>
      <c r="D54" s="16">
        <f aca="true" t="shared" si="9" ref="D54:D103">C54/B54*100</f>
        <v>0</v>
      </c>
      <c r="E54" s="38">
        <f>SUM(E55:E68)</f>
        <v>0</v>
      </c>
      <c r="F54" s="71">
        <f t="shared" si="0"/>
        <v>0</v>
      </c>
      <c r="G54" s="30">
        <f>SUM(G55:G68)</f>
        <v>0</v>
      </c>
      <c r="H54" s="38">
        <f>SUM(H55:H68)</f>
        <v>0</v>
      </c>
      <c r="I54" s="17">
        <f>SUM(I55:I68)</f>
        <v>0</v>
      </c>
      <c r="J54" s="74" t="e">
        <f t="shared" si="4"/>
        <v>#DIV/0!</v>
      </c>
      <c r="K54" s="18" t="e">
        <f t="shared" si="5"/>
        <v>#DIV/0!</v>
      </c>
      <c r="L54" s="25" t="e">
        <f t="shared" si="6"/>
        <v>#DIV/0!</v>
      </c>
    </row>
    <row r="55" spans="1:14" s="23" customFormat="1" ht="15" hidden="1">
      <c r="A55" s="49" t="s">
        <v>70</v>
      </c>
      <c r="B55" s="88">
        <v>2.3</v>
      </c>
      <c r="C55" s="31"/>
      <c r="D55" s="18">
        <f t="shared" si="9"/>
        <v>0</v>
      </c>
      <c r="E55" s="39"/>
      <c r="F55" s="79">
        <f t="shared" si="0"/>
        <v>0</v>
      </c>
      <c r="G55" s="31"/>
      <c r="H55" s="39"/>
      <c r="I55" s="20">
        <f t="shared" si="2"/>
        <v>0</v>
      </c>
      <c r="J55" s="75" t="e">
        <f t="shared" si="4"/>
        <v>#DIV/0!</v>
      </c>
      <c r="K55" s="18" t="e">
        <f t="shared" si="5"/>
        <v>#DIV/0!</v>
      </c>
      <c r="L55" s="20" t="e">
        <f t="shared" si="6"/>
        <v>#DIV/0!</v>
      </c>
      <c r="M55" s="2"/>
      <c r="N55" s="2"/>
    </row>
    <row r="56" spans="1:12" s="2" customFormat="1" ht="15" hidden="1">
      <c r="A56" s="49" t="s">
        <v>71</v>
      </c>
      <c r="B56" s="88">
        <v>1.9000000000000001</v>
      </c>
      <c r="C56" s="31"/>
      <c r="D56" s="18">
        <f t="shared" si="9"/>
        <v>0</v>
      </c>
      <c r="E56" s="39"/>
      <c r="F56" s="79">
        <f t="shared" si="0"/>
        <v>0</v>
      </c>
      <c r="G56" s="31"/>
      <c r="H56" s="39"/>
      <c r="I56" s="20">
        <f t="shared" si="2"/>
        <v>0</v>
      </c>
      <c r="J56" s="75" t="e">
        <f t="shared" si="4"/>
        <v>#DIV/0!</v>
      </c>
      <c r="K56" s="18" t="e">
        <f t="shared" si="5"/>
        <v>#DIV/0!</v>
      </c>
      <c r="L56" s="20" t="e">
        <f t="shared" si="6"/>
        <v>#DIV/0!</v>
      </c>
    </row>
    <row r="57" spans="1:12" s="2" customFormat="1" ht="15" hidden="1">
      <c r="A57" s="49" t="s">
        <v>72</v>
      </c>
      <c r="B57" s="88">
        <v>1.1</v>
      </c>
      <c r="C57" s="31"/>
      <c r="D57" s="18">
        <f t="shared" si="9"/>
        <v>0</v>
      </c>
      <c r="E57" s="39"/>
      <c r="F57" s="79">
        <f t="shared" si="0"/>
        <v>0</v>
      </c>
      <c r="G57" s="31"/>
      <c r="H57" s="39"/>
      <c r="I57" s="20">
        <f t="shared" si="2"/>
        <v>0</v>
      </c>
      <c r="J57" s="75" t="e">
        <f t="shared" si="4"/>
        <v>#DIV/0!</v>
      </c>
      <c r="K57" s="18" t="e">
        <f t="shared" si="5"/>
        <v>#DIV/0!</v>
      </c>
      <c r="L57" s="20" t="e">
        <f t="shared" si="6"/>
        <v>#DIV/0!</v>
      </c>
    </row>
    <row r="58" spans="1:12" s="2" customFormat="1" ht="15" hidden="1">
      <c r="A58" s="49" t="s">
        <v>73</v>
      </c>
      <c r="B58" s="88">
        <v>6</v>
      </c>
      <c r="C58" s="31"/>
      <c r="D58" s="18">
        <f t="shared" si="9"/>
        <v>0</v>
      </c>
      <c r="E58" s="39"/>
      <c r="F58" s="79">
        <f t="shared" si="0"/>
        <v>0</v>
      </c>
      <c r="G58" s="31"/>
      <c r="H58" s="39"/>
      <c r="I58" s="20">
        <f t="shared" si="2"/>
        <v>0</v>
      </c>
      <c r="J58" s="75" t="e">
        <f t="shared" si="4"/>
        <v>#DIV/0!</v>
      </c>
      <c r="K58" s="18" t="e">
        <f t="shared" si="5"/>
        <v>#DIV/0!</v>
      </c>
      <c r="L58" s="20" t="e">
        <f t="shared" si="6"/>
        <v>#DIV/0!</v>
      </c>
    </row>
    <row r="59" spans="1:12" s="2" customFormat="1" ht="15" hidden="1">
      <c r="A59" s="49" t="s">
        <v>74</v>
      </c>
      <c r="B59" s="88">
        <v>5.7</v>
      </c>
      <c r="C59" s="31"/>
      <c r="D59" s="18">
        <f t="shared" si="9"/>
        <v>0</v>
      </c>
      <c r="E59" s="39"/>
      <c r="F59" s="79">
        <f t="shared" si="0"/>
        <v>0</v>
      </c>
      <c r="G59" s="31"/>
      <c r="H59" s="39"/>
      <c r="I59" s="20">
        <f t="shared" si="2"/>
        <v>0</v>
      </c>
      <c r="J59" s="75" t="e">
        <f t="shared" si="4"/>
        <v>#DIV/0!</v>
      </c>
      <c r="K59" s="18" t="e">
        <f t="shared" si="5"/>
        <v>#DIV/0!</v>
      </c>
      <c r="L59" s="20" t="e">
        <f t="shared" si="6"/>
        <v>#DIV/0!</v>
      </c>
    </row>
    <row r="60" spans="1:12" s="2" customFormat="1" ht="15" hidden="1">
      <c r="A60" s="49" t="s">
        <v>35</v>
      </c>
      <c r="B60" s="88">
        <v>8</v>
      </c>
      <c r="C60" s="31"/>
      <c r="D60" s="18">
        <f t="shared" si="9"/>
        <v>0</v>
      </c>
      <c r="E60" s="39"/>
      <c r="F60" s="79">
        <f t="shared" si="0"/>
        <v>0</v>
      </c>
      <c r="G60" s="31"/>
      <c r="H60" s="39"/>
      <c r="I60" s="20">
        <f t="shared" si="2"/>
        <v>0</v>
      </c>
      <c r="J60" s="75" t="e">
        <f t="shared" si="4"/>
        <v>#DIV/0!</v>
      </c>
      <c r="K60" s="18" t="e">
        <f t="shared" si="5"/>
        <v>#DIV/0!</v>
      </c>
      <c r="L60" s="20" t="e">
        <f t="shared" si="6"/>
        <v>#DIV/0!</v>
      </c>
    </row>
    <row r="61" spans="1:12" s="2" customFormat="1" ht="15" hidden="1">
      <c r="A61" s="49" t="s">
        <v>94</v>
      </c>
      <c r="B61" s="88">
        <v>4.04209</v>
      </c>
      <c r="C61" s="31"/>
      <c r="D61" s="18">
        <f>C61/B61*100</f>
        <v>0</v>
      </c>
      <c r="E61" s="39"/>
      <c r="F61" s="79">
        <f>C61-E61</f>
        <v>0</v>
      </c>
      <c r="G61" s="31"/>
      <c r="H61" s="39"/>
      <c r="I61" s="20">
        <f>G61-H61</f>
        <v>0</v>
      </c>
      <c r="J61" s="75" t="e">
        <f>G61/C61*10</f>
        <v>#DIV/0!</v>
      </c>
      <c r="K61" s="18" t="e">
        <f>H61/E61*10</f>
        <v>#DIV/0!</v>
      </c>
      <c r="L61" s="20" t="e">
        <f>J61-K61</f>
        <v>#DIV/0!</v>
      </c>
    </row>
    <row r="62" spans="1:12" s="2" customFormat="1" ht="15" hidden="1">
      <c r="A62" s="49" t="s">
        <v>36</v>
      </c>
      <c r="B62" s="88">
        <v>13.2</v>
      </c>
      <c r="C62" s="31"/>
      <c r="D62" s="18">
        <f t="shared" si="9"/>
        <v>0</v>
      </c>
      <c r="E62" s="39"/>
      <c r="F62" s="79">
        <f t="shared" si="0"/>
        <v>0</v>
      </c>
      <c r="G62" s="31"/>
      <c r="H62" s="39"/>
      <c r="I62" s="20">
        <f t="shared" si="2"/>
        <v>0</v>
      </c>
      <c r="J62" s="75" t="e">
        <f t="shared" si="4"/>
        <v>#DIV/0!</v>
      </c>
      <c r="K62" s="18" t="e">
        <f t="shared" si="5"/>
        <v>#DIV/0!</v>
      </c>
      <c r="L62" s="20" t="e">
        <f t="shared" si="6"/>
        <v>#DIV/0!</v>
      </c>
    </row>
    <row r="63" spans="1:12" s="2" customFormat="1" ht="15" hidden="1">
      <c r="A63" s="49" t="s">
        <v>75</v>
      </c>
      <c r="B63" s="88">
        <v>14.2</v>
      </c>
      <c r="C63" s="31"/>
      <c r="D63" s="18">
        <f t="shared" si="9"/>
        <v>0</v>
      </c>
      <c r="E63" s="39"/>
      <c r="F63" s="79">
        <f t="shared" si="0"/>
        <v>0</v>
      </c>
      <c r="G63" s="31"/>
      <c r="H63" s="39"/>
      <c r="I63" s="20">
        <f t="shared" si="2"/>
        <v>0</v>
      </c>
      <c r="J63" s="75" t="e">
        <f t="shared" si="4"/>
        <v>#DIV/0!</v>
      </c>
      <c r="K63" s="18" t="e">
        <f t="shared" si="5"/>
        <v>#DIV/0!</v>
      </c>
      <c r="L63" s="20" t="e">
        <f t="shared" si="6"/>
        <v>#DIV/0!</v>
      </c>
    </row>
    <row r="64" spans="1:12" s="2" customFormat="1" ht="15" hidden="1">
      <c r="A64" s="49" t="s">
        <v>37</v>
      </c>
      <c r="B64" s="88">
        <v>1.4</v>
      </c>
      <c r="C64" s="31"/>
      <c r="D64" s="18">
        <f t="shared" si="9"/>
        <v>0</v>
      </c>
      <c r="E64" s="39"/>
      <c r="F64" s="79">
        <f t="shared" si="0"/>
        <v>0</v>
      </c>
      <c r="G64" s="31"/>
      <c r="H64" s="39"/>
      <c r="I64" s="20">
        <f t="shared" si="2"/>
        <v>0</v>
      </c>
      <c r="J64" s="75" t="e">
        <f t="shared" si="4"/>
        <v>#DIV/0!</v>
      </c>
      <c r="K64" s="18" t="e">
        <f t="shared" si="5"/>
        <v>#DIV/0!</v>
      </c>
      <c r="L64" s="20" t="e">
        <f t="shared" si="6"/>
        <v>#DIV/0!</v>
      </c>
    </row>
    <row r="65" spans="1:12" s="2" customFormat="1" ht="15" hidden="1">
      <c r="A65" s="49" t="s">
        <v>38</v>
      </c>
      <c r="B65" s="88">
        <v>2.5999999999999996</v>
      </c>
      <c r="C65" s="31"/>
      <c r="D65" s="18">
        <f t="shared" si="9"/>
        <v>0</v>
      </c>
      <c r="E65" s="39"/>
      <c r="F65" s="79">
        <f t="shared" si="0"/>
        <v>0</v>
      </c>
      <c r="G65" s="31"/>
      <c r="H65" s="39"/>
      <c r="I65" s="20">
        <f t="shared" si="2"/>
        <v>0</v>
      </c>
      <c r="J65" s="75" t="e">
        <f t="shared" si="4"/>
        <v>#DIV/0!</v>
      </c>
      <c r="K65" s="18" t="e">
        <f t="shared" si="5"/>
        <v>#DIV/0!</v>
      </c>
      <c r="L65" s="20" t="e">
        <f t="shared" si="6"/>
        <v>#DIV/0!</v>
      </c>
    </row>
    <row r="66" spans="1:12" s="2" customFormat="1" ht="15" hidden="1">
      <c r="A66" s="46" t="s">
        <v>39</v>
      </c>
      <c r="B66" s="88">
        <v>4.4</v>
      </c>
      <c r="C66" s="31"/>
      <c r="D66" s="18">
        <f t="shared" si="9"/>
        <v>0</v>
      </c>
      <c r="E66" s="39"/>
      <c r="F66" s="79">
        <f t="shared" si="0"/>
        <v>0</v>
      </c>
      <c r="G66" s="31"/>
      <c r="H66" s="39"/>
      <c r="I66" s="20">
        <f t="shared" si="2"/>
        <v>0</v>
      </c>
      <c r="J66" s="75" t="e">
        <f t="shared" si="4"/>
        <v>#DIV/0!</v>
      </c>
      <c r="K66" s="18" t="e">
        <f t="shared" si="5"/>
        <v>#DIV/0!</v>
      </c>
      <c r="L66" s="20" t="e">
        <f t="shared" si="6"/>
        <v>#DIV/0!</v>
      </c>
    </row>
    <row r="67" spans="1:12" s="2" customFormat="1" ht="15" hidden="1">
      <c r="A67" s="46" t="s">
        <v>40</v>
      </c>
      <c r="B67" s="88">
        <v>0.9</v>
      </c>
      <c r="C67" s="28"/>
      <c r="D67" s="18">
        <f t="shared" si="9"/>
        <v>0</v>
      </c>
      <c r="E67" s="34"/>
      <c r="F67" s="79">
        <f t="shared" si="0"/>
        <v>0</v>
      </c>
      <c r="G67" s="28"/>
      <c r="H67" s="34"/>
      <c r="I67" s="20">
        <f t="shared" si="2"/>
        <v>0</v>
      </c>
      <c r="J67" s="75" t="e">
        <f t="shared" si="4"/>
        <v>#DIV/0!</v>
      </c>
      <c r="K67" s="18" t="e">
        <f t="shared" si="5"/>
        <v>#DIV/0!</v>
      </c>
      <c r="L67" s="20" t="e">
        <f t="shared" si="6"/>
        <v>#DIV/0!</v>
      </c>
    </row>
    <row r="68" spans="1:12" s="2" customFormat="1" ht="15" hidden="1">
      <c r="A68" s="49" t="s">
        <v>41</v>
      </c>
      <c r="B68" s="88">
        <v>1.5</v>
      </c>
      <c r="C68" s="31"/>
      <c r="D68" s="18">
        <f t="shared" si="9"/>
        <v>0</v>
      </c>
      <c r="E68" s="39"/>
      <c r="F68" s="79">
        <f t="shared" si="0"/>
        <v>0</v>
      </c>
      <c r="G68" s="31"/>
      <c r="H68" s="39"/>
      <c r="I68" s="20">
        <f t="shared" si="2"/>
        <v>0</v>
      </c>
      <c r="J68" s="75" t="e">
        <f t="shared" si="4"/>
        <v>#DIV/0!</v>
      </c>
      <c r="K68" s="18" t="e">
        <f t="shared" si="5"/>
        <v>#DIV/0!</v>
      </c>
      <c r="L68" s="20" t="e">
        <f t="shared" si="6"/>
        <v>#DIV/0!</v>
      </c>
    </row>
    <row r="69" spans="1:12" s="15" customFormat="1" ht="15.75" hidden="1">
      <c r="A69" s="48" t="s">
        <v>76</v>
      </c>
      <c r="B69" s="87">
        <v>35.6636</v>
      </c>
      <c r="C69" s="30">
        <f>SUM(C70:C75)-C73-C74</f>
        <v>0</v>
      </c>
      <c r="D69" s="16">
        <f t="shared" si="9"/>
        <v>0</v>
      </c>
      <c r="E69" s="38">
        <f>SUM(E70:E75)-E73-E74</f>
        <v>0</v>
      </c>
      <c r="F69" s="71">
        <f t="shared" si="0"/>
        <v>0</v>
      </c>
      <c r="G69" s="30">
        <f>SUM(G70:G75)-G73-G74</f>
        <v>0</v>
      </c>
      <c r="H69" s="38">
        <f>SUM(H70:H75)-H73-H74</f>
        <v>0</v>
      </c>
      <c r="I69" s="17">
        <f t="shared" si="2"/>
        <v>0</v>
      </c>
      <c r="J69" s="74" t="e">
        <f t="shared" si="4"/>
        <v>#DIV/0!</v>
      </c>
      <c r="K69" s="18" t="e">
        <f t="shared" si="5"/>
        <v>#DIV/0!</v>
      </c>
      <c r="L69" s="25" t="e">
        <f t="shared" si="6"/>
        <v>#DIV/0!</v>
      </c>
    </row>
    <row r="70" spans="1:12" s="2" customFormat="1" ht="15" hidden="1">
      <c r="A70" s="49" t="s">
        <v>77</v>
      </c>
      <c r="B70" s="88">
        <v>4.2</v>
      </c>
      <c r="C70" s="31"/>
      <c r="D70" s="18">
        <f t="shared" si="9"/>
        <v>0</v>
      </c>
      <c r="E70" s="39"/>
      <c r="F70" s="79">
        <f t="shared" si="0"/>
        <v>0</v>
      </c>
      <c r="G70" s="31"/>
      <c r="H70" s="39"/>
      <c r="I70" s="20">
        <f t="shared" si="2"/>
        <v>0</v>
      </c>
      <c r="J70" s="75" t="e">
        <f t="shared" si="4"/>
        <v>#DIV/0!</v>
      </c>
      <c r="K70" s="18" t="e">
        <f t="shared" si="5"/>
        <v>#DIV/0!</v>
      </c>
      <c r="L70" s="20" t="e">
        <f t="shared" si="6"/>
        <v>#DIV/0!</v>
      </c>
    </row>
    <row r="71" spans="1:12" s="2" customFormat="1" ht="15" hidden="1">
      <c r="A71" s="49" t="s">
        <v>42</v>
      </c>
      <c r="B71" s="88">
        <v>14.563600000000001</v>
      </c>
      <c r="C71" s="31"/>
      <c r="D71" s="18">
        <f t="shared" si="9"/>
        <v>0</v>
      </c>
      <c r="E71" s="39"/>
      <c r="F71" s="79">
        <f t="shared" si="0"/>
        <v>0</v>
      </c>
      <c r="G71" s="31"/>
      <c r="H71" s="39"/>
      <c r="I71" s="20">
        <f aca="true" t="shared" si="10" ref="I71:I103">G71-H71</f>
        <v>0</v>
      </c>
      <c r="J71" s="75" t="e">
        <f t="shared" si="4"/>
        <v>#DIV/0!</v>
      </c>
      <c r="K71" s="18" t="e">
        <f t="shared" si="5"/>
        <v>#DIV/0!</v>
      </c>
      <c r="L71" s="20" t="e">
        <f t="shared" si="6"/>
        <v>#DIV/0!</v>
      </c>
    </row>
    <row r="72" spans="1:12" s="2" customFormat="1" ht="15" hidden="1">
      <c r="A72" s="49" t="s">
        <v>43</v>
      </c>
      <c r="B72" s="88">
        <v>8.9</v>
      </c>
      <c r="C72" s="31"/>
      <c r="D72" s="18">
        <f t="shared" si="9"/>
        <v>0</v>
      </c>
      <c r="E72" s="39"/>
      <c r="F72" s="79">
        <f aca="true" t="shared" si="11" ref="F72:F103">C72-E72</f>
        <v>0</v>
      </c>
      <c r="G72" s="31"/>
      <c r="H72" s="39"/>
      <c r="I72" s="20">
        <f t="shared" si="10"/>
        <v>0</v>
      </c>
      <c r="J72" s="75" t="e">
        <f t="shared" si="4"/>
        <v>#DIV/0!</v>
      </c>
      <c r="K72" s="18" t="e">
        <f t="shared" si="5"/>
        <v>#DIV/0!</v>
      </c>
      <c r="L72" s="20" t="e">
        <f t="shared" si="6"/>
        <v>#DIV/0!</v>
      </c>
    </row>
    <row r="73" spans="1:12" s="2" customFormat="1" ht="15" hidden="1">
      <c r="A73" s="49" t="s">
        <v>78</v>
      </c>
      <c r="B73" s="88">
        <v>0</v>
      </c>
      <c r="C73" s="31"/>
      <c r="D73" s="18" t="e">
        <f t="shared" si="9"/>
        <v>#DIV/0!</v>
      </c>
      <c r="E73" s="39"/>
      <c r="F73" s="79">
        <f t="shared" si="11"/>
        <v>0</v>
      </c>
      <c r="G73" s="31"/>
      <c r="H73" s="39"/>
      <c r="I73" s="20">
        <f t="shared" si="10"/>
        <v>0</v>
      </c>
      <c r="J73" s="75" t="e">
        <f t="shared" si="4"/>
        <v>#DIV/0!</v>
      </c>
      <c r="K73" s="18" t="e">
        <f t="shared" si="5"/>
        <v>#DIV/0!</v>
      </c>
      <c r="L73" s="20" t="e">
        <f t="shared" si="6"/>
        <v>#DIV/0!</v>
      </c>
    </row>
    <row r="74" spans="1:12" s="2" customFormat="1" ht="15" hidden="1">
      <c r="A74" s="49" t="s">
        <v>79</v>
      </c>
      <c r="B74" s="88">
        <v>0</v>
      </c>
      <c r="C74" s="31"/>
      <c r="D74" s="18" t="e">
        <f t="shared" si="9"/>
        <v>#DIV/0!</v>
      </c>
      <c r="E74" s="39"/>
      <c r="F74" s="79">
        <f t="shared" si="11"/>
        <v>0</v>
      </c>
      <c r="G74" s="31"/>
      <c r="H74" s="39"/>
      <c r="I74" s="20">
        <f t="shared" si="10"/>
        <v>0</v>
      </c>
      <c r="J74" s="75" t="e">
        <f t="shared" si="4"/>
        <v>#DIV/0!</v>
      </c>
      <c r="K74" s="18" t="e">
        <f t="shared" si="5"/>
        <v>#DIV/0!</v>
      </c>
      <c r="L74" s="20" t="e">
        <f t="shared" si="6"/>
        <v>#DIV/0!</v>
      </c>
    </row>
    <row r="75" spans="1:12" s="2" customFormat="1" ht="15" hidden="1">
      <c r="A75" s="49" t="s">
        <v>44</v>
      </c>
      <c r="B75" s="88">
        <v>8</v>
      </c>
      <c r="C75" s="31"/>
      <c r="D75" s="18">
        <f t="shared" si="9"/>
        <v>0</v>
      </c>
      <c r="E75" s="39"/>
      <c r="F75" s="79">
        <f t="shared" si="11"/>
        <v>0</v>
      </c>
      <c r="G75" s="31"/>
      <c r="H75" s="39"/>
      <c r="I75" s="20">
        <f t="shared" si="10"/>
        <v>0</v>
      </c>
      <c r="J75" s="75" t="e">
        <f t="shared" si="4"/>
        <v>#DIV/0!</v>
      </c>
      <c r="K75" s="18" t="e">
        <f t="shared" si="5"/>
        <v>#DIV/0!</v>
      </c>
      <c r="L75" s="20" t="e">
        <f t="shared" si="6"/>
        <v>#DIV/0!</v>
      </c>
    </row>
    <row r="76" spans="1:12" s="15" customFormat="1" ht="15.75" hidden="1">
      <c r="A76" s="48" t="s">
        <v>45</v>
      </c>
      <c r="B76" s="87">
        <v>34.910000000000004</v>
      </c>
      <c r="C76" s="30">
        <f>SUM(C77:C92)-C83-C84-C92</f>
        <v>0</v>
      </c>
      <c r="D76" s="16">
        <f t="shared" si="9"/>
        <v>0</v>
      </c>
      <c r="E76" s="38">
        <f>SUM(E77:E92)-E83-E84-E92</f>
        <v>0</v>
      </c>
      <c r="F76" s="71">
        <f t="shared" si="11"/>
        <v>0</v>
      </c>
      <c r="G76" s="30">
        <f>SUM(G77:G92)-G83-G84-G92</f>
        <v>0</v>
      </c>
      <c r="H76" s="38">
        <f>SUM(H77:H92)-H83-H84-H92</f>
        <v>0</v>
      </c>
      <c r="I76" s="17">
        <f t="shared" si="10"/>
        <v>0</v>
      </c>
      <c r="J76" s="74" t="e">
        <f t="shared" si="4"/>
        <v>#DIV/0!</v>
      </c>
      <c r="K76" s="18" t="e">
        <f t="shared" si="5"/>
        <v>#DIV/0!</v>
      </c>
      <c r="L76" s="25" t="e">
        <f t="shared" si="6"/>
        <v>#DIV/0!</v>
      </c>
    </row>
    <row r="77" spans="1:12" s="2" customFormat="1" ht="15" hidden="1">
      <c r="A77" s="49" t="s">
        <v>80</v>
      </c>
      <c r="B77" s="88">
        <v>0.12000000000000001</v>
      </c>
      <c r="C77" s="31"/>
      <c r="D77" s="18">
        <f t="shared" si="9"/>
        <v>0</v>
      </c>
      <c r="E77" s="39"/>
      <c r="F77" s="79">
        <f t="shared" si="11"/>
        <v>0</v>
      </c>
      <c r="G77" s="31"/>
      <c r="H77" s="39"/>
      <c r="I77" s="20">
        <f t="shared" si="10"/>
        <v>0</v>
      </c>
      <c r="J77" s="75" t="e">
        <f t="shared" si="4"/>
        <v>#DIV/0!</v>
      </c>
      <c r="K77" s="18" t="e">
        <f t="shared" si="5"/>
        <v>#DIV/0!</v>
      </c>
      <c r="L77" s="20" t="e">
        <f t="shared" si="6"/>
        <v>#DIV/0!</v>
      </c>
    </row>
    <row r="78" spans="1:12" s="2" customFormat="1" ht="15" hidden="1">
      <c r="A78" s="49" t="s">
        <v>81</v>
      </c>
      <c r="B78" s="88">
        <v>1.7</v>
      </c>
      <c r="C78" s="31"/>
      <c r="D78" s="18">
        <f t="shared" si="9"/>
        <v>0</v>
      </c>
      <c r="E78" s="39"/>
      <c r="F78" s="79">
        <f t="shared" si="11"/>
        <v>0</v>
      </c>
      <c r="G78" s="31"/>
      <c r="H78" s="39"/>
      <c r="I78" s="20">
        <f t="shared" si="10"/>
        <v>0</v>
      </c>
      <c r="J78" s="75" t="e">
        <f t="shared" si="4"/>
        <v>#DIV/0!</v>
      </c>
      <c r="K78" s="18" t="e">
        <f t="shared" si="5"/>
        <v>#DIV/0!</v>
      </c>
      <c r="L78" s="20" t="e">
        <f t="shared" si="6"/>
        <v>#DIV/0!</v>
      </c>
    </row>
    <row r="79" spans="1:12" s="2" customFormat="1" ht="15" hidden="1">
      <c r="A79" s="49" t="s">
        <v>82</v>
      </c>
      <c r="B79" s="88">
        <v>0.55</v>
      </c>
      <c r="C79" s="31"/>
      <c r="D79" s="18">
        <f t="shared" si="9"/>
        <v>0</v>
      </c>
      <c r="E79" s="39"/>
      <c r="F79" s="79">
        <f t="shared" si="11"/>
        <v>0</v>
      </c>
      <c r="G79" s="31"/>
      <c r="H79" s="39"/>
      <c r="I79" s="20">
        <f t="shared" si="10"/>
        <v>0</v>
      </c>
      <c r="J79" s="75" t="e">
        <f t="shared" si="4"/>
        <v>#DIV/0!</v>
      </c>
      <c r="K79" s="18" t="e">
        <f t="shared" si="5"/>
        <v>#DIV/0!</v>
      </c>
      <c r="L79" s="20" t="e">
        <f t="shared" si="6"/>
        <v>#DIV/0!</v>
      </c>
    </row>
    <row r="80" spans="1:12" s="2" customFormat="1" ht="15" hidden="1">
      <c r="A80" s="49" t="s">
        <v>83</v>
      </c>
      <c r="B80" s="88">
        <v>0.44</v>
      </c>
      <c r="C80" s="31"/>
      <c r="D80" s="18">
        <f t="shared" si="9"/>
        <v>0</v>
      </c>
      <c r="E80" s="39"/>
      <c r="F80" s="79">
        <f t="shared" si="11"/>
        <v>0</v>
      </c>
      <c r="G80" s="31"/>
      <c r="H80" s="39"/>
      <c r="I80" s="20">
        <f t="shared" si="10"/>
        <v>0</v>
      </c>
      <c r="J80" s="75" t="e">
        <f t="shared" si="4"/>
        <v>#DIV/0!</v>
      </c>
      <c r="K80" s="18" t="e">
        <f t="shared" si="5"/>
        <v>#DIV/0!</v>
      </c>
      <c r="L80" s="20" t="e">
        <f t="shared" si="6"/>
        <v>#DIV/0!</v>
      </c>
    </row>
    <row r="81" spans="1:12" s="2" customFormat="1" ht="15" hidden="1">
      <c r="A81" s="49" t="s">
        <v>46</v>
      </c>
      <c r="B81" s="88">
        <v>0</v>
      </c>
      <c r="C81" s="31"/>
      <c r="D81" s="18" t="e">
        <f t="shared" si="9"/>
        <v>#DIV/0!</v>
      </c>
      <c r="E81" s="39"/>
      <c r="F81" s="79">
        <f t="shared" si="11"/>
        <v>0</v>
      </c>
      <c r="G81" s="31"/>
      <c r="H81" s="39"/>
      <c r="I81" s="20">
        <f t="shared" si="10"/>
        <v>0</v>
      </c>
      <c r="J81" s="75" t="e">
        <f t="shared" si="4"/>
        <v>#DIV/0!</v>
      </c>
      <c r="K81" s="18" t="e">
        <f t="shared" si="5"/>
        <v>#DIV/0!</v>
      </c>
      <c r="L81" s="20" t="e">
        <f t="shared" si="6"/>
        <v>#DIV/0!</v>
      </c>
    </row>
    <row r="82" spans="1:12" s="2" customFormat="1" ht="15" hidden="1">
      <c r="A82" s="49" t="s">
        <v>47</v>
      </c>
      <c r="B82" s="88">
        <v>5.699999999999999</v>
      </c>
      <c r="C82" s="31"/>
      <c r="D82" s="18">
        <f t="shared" si="9"/>
        <v>0</v>
      </c>
      <c r="E82" s="39"/>
      <c r="F82" s="79">
        <f t="shared" si="11"/>
        <v>0</v>
      </c>
      <c r="G82" s="31"/>
      <c r="H82" s="39"/>
      <c r="I82" s="20">
        <f t="shared" si="10"/>
        <v>0</v>
      </c>
      <c r="J82" s="75" t="e">
        <f t="shared" si="4"/>
        <v>#DIV/0!</v>
      </c>
      <c r="K82" s="18" t="e">
        <f t="shared" si="5"/>
        <v>#DIV/0!</v>
      </c>
      <c r="L82" s="20" t="e">
        <f t="shared" si="6"/>
        <v>#DIV/0!</v>
      </c>
    </row>
    <row r="83" spans="1:12" s="2" customFormat="1" ht="15" hidden="1">
      <c r="A83" s="49" t="s">
        <v>84</v>
      </c>
      <c r="B83" s="88">
        <v>0</v>
      </c>
      <c r="C83" s="31"/>
      <c r="D83" s="18" t="e">
        <f t="shared" si="9"/>
        <v>#DIV/0!</v>
      </c>
      <c r="E83" s="39"/>
      <c r="F83" s="79">
        <f t="shared" si="11"/>
        <v>0</v>
      </c>
      <c r="G83" s="31"/>
      <c r="H83" s="39"/>
      <c r="I83" s="20">
        <f t="shared" si="10"/>
        <v>0</v>
      </c>
      <c r="J83" s="75" t="e">
        <f t="shared" si="4"/>
        <v>#DIV/0!</v>
      </c>
      <c r="K83" s="18" t="e">
        <f t="shared" si="5"/>
        <v>#DIV/0!</v>
      </c>
      <c r="L83" s="20" t="e">
        <f t="shared" si="6"/>
        <v>#DIV/0!</v>
      </c>
    </row>
    <row r="84" spans="1:12" s="2" customFormat="1" ht="15" hidden="1">
      <c r="A84" s="49" t="s">
        <v>85</v>
      </c>
      <c r="B84" s="88">
        <v>0</v>
      </c>
      <c r="C84" s="31"/>
      <c r="D84" s="18" t="e">
        <f t="shared" si="9"/>
        <v>#DIV/0!</v>
      </c>
      <c r="E84" s="39"/>
      <c r="F84" s="79">
        <f t="shared" si="11"/>
        <v>0</v>
      </c>
      <c r="G84" s="31"/>
      <c r="H84" s="39"/>
      <c r="I84" s="20">
        <f t="shared" si="10"/>
        <v>0</v>
      </c>
      <c r="J84" s="75" t="e">
        <f t="shared" si="4"/>
        <v>#DIV/0!</v>
      </c>
      <c r="K84" s="18" t="e">
        <f t="shared" si="5"/>
        <v>#DIV/0!</v>
      </c>
      <c r="L84" s="20" t="e">
        <f t="shared" si="6"/>
        <v>#DIV/0!</v>
      </c>
    </row>
    <row r="85" spans="1:12" s="2" customFormat="1" ht="15" hidden="1">
      <c r="A85" s="49" t="s">
        <v>48</v>
      </c>
      <c r="B85" s="88">
        <v>3.9000000000000004</v>
      </c>
      <c r="C85" s="31"/>
      <c r="D85" s="18">
        <f t="shared" si="9"/>
        <v>0</v>
      </c>
      <c r="E85" s="39"/>
      <c r="F85" s="79">
        <f t="shared" si="11"/>
        <v>0</v>
      </c>
      <c r="G85" s="31"/>
      <c r="H85" s="39"/>
      <c r="I85" s="20">
        <f t="shared" si="10"/>
        <v>0</v>
      </c>
      <c r="J85" s="75" t="e">
        <f t="shared" si="4"/>
        <v>#DIV/0!</v>
      </c>
      <c r="K85" s="18" t="e">
        <f t="shared" si="5"/>
        <v>#DIV/0!</v>
      </c>
      <c r="L85" s="20" t="e">
        <f t="shared" si="6"/>
        <v>#DIV/0!</v>
      </c>
    </row>
    <row r="86" spans="1:12" s="2" customFormat="1" ht="15" hidden="1">
      <c r="A86" s="49" t="s">
        <v>86</v>
      </c>
      <c r="B86" s="88">
        <v>0</v>
      </c>
      <c r="C86" s="31"/>
      <c r="D86" s="18" t="e">
        <f t="shared" si="9"/>
        <v>#DIV/0!</v>
      </c>
      <c r="E86" s="39"/>
      <c r="F86" s="79">
        <f t="shared" si="11"/>
        <v>0</v>
      </c>
      <c r="G86" s="31"/>
      <c r="H86" s="39"/>
      <c r="I86" s="20">
        <f t="shared" si="10"/>
        <v>0</v>
      </c>
      <c r="J86" s="75" t="e">
        <f t="shared" si="4"/>
        <v>#DIV/0!</v>
      </c>
      <c r="K86" s="18" t="e">
        <f t="shared" si="5"/>
        <v>#DIV/0!</v>
      </c>
      <c r="L86" s="20" t="e">
        <f t="shared" si="6"/>
        <v>#DIV/0!</v>
      </c>
    </row>
    <row r="87" spans="1:12" s="2" customFormat="1" ht="15" hidden="1">
      <c r="A87" s="49" t="s">
        <v>49</v>
      </c>
      <c r="B87" s="88">
        <v>8.9</v>
      </c>
      <c r="C87" s="31"/>
      <c r="D87" s="18">
        <f t="shared" si="9"/>
        <v>0</v>
      </c>
      <c r="E87" s="39"/>
      <c r="F87" s="79">
        <f t="shared" si="11"/>
        <v>0</v>
      </c>
      <c r="G87" s="31"/>
      <c r="H87" s="39"/>
      <c r="I87" s="20">
        <f t="shared" si="10"/>
        <v>0</v>
      </c>
      <c r="J87" s="75" t="e">
        <f t="shared" si="4"/>
        <v>#DIV/0!</v>
      </c>
      <c r="K87" s="18" t="e">
        <f t="shared" si="5"/>
        <v>#DIV/0!</v>
      </c>
      <c r="L87" s="20" t="e">
        <f t="shared" si="6"/>
        <v>#DIV/0!</v>
      </c>
    </row>
    <row r="88" spans="1:12" s="2" customFormat="1" ht="15" hidden="1">
      <c r="A88" s="49" t="s">
        <v>50</v>
      </c>
      <c r="B88" s="88">
        <v>3.9</v>
      </c>
      <c r="C88" s="31"/>
      <c r="D88" s="18">
        <f t="shared" si="9"/>
        <v>0</v>
      </c>
      <c r="E88" s="39"/>
      <c r="F88" s="79">
        <f t="shared" si="11"/>
        <v>0</v>
      </c>
      <c r="G88" s="31"/>
      <c r="H88" s="39"/>
      <c r="I88" s="20">
        <f t="shared" si="10"/>
        <v>0</v>
      </c>
      <c r="J88" s="75" t="e">
        <f t="shared" si="4"/>
        <v>#DIV/0!</v>
      </c>
      <c r="K88" s="18" t="e">
        <f t="shared" si="5"/>
        <v>#DIV/0!</v>
      </c>
      <c r="L88" s="20" t="e">
        <f t="shared" si="6"/>
        <v>#DIV/0!</v>
      </c>
    </row>
    <row r="89" spans="1:12" s="2" customFormat="1" ht="15" hidden="1">
      <c r="A89" s="49" t="s">
        <v>51</v>
      </c>
      <c r="B89" s="88">
        <v>7.300000000000001</v>
      </c>
      <c r="C89" s="31"/>
      <c r="D89" s="18">
        <f t="shared" si="9"/>
        <v>0</v>
      </c>
      <c r="E89" s="39"/>
      <c r="F89" s="79">
        <f t="shared" si="11"/>
        <v>0</v>
      </c>
      <c r="G89" s="31"/>
      <c r="H89" s="39"/>
      <c r="I89" s="20">
        <f t="shared" si="10"/>
        <v>0</v>
      </c>
      <c r="J89" s="75" t="e">
        <f t="shared" si="4"/>
        <v>#DIV/0!</v>
      </c>
      <c r="K89" s="18" t="e">
        <f t="shared" si="5"/>
        <v>#DIV/0!</v>
      </c>
      <c r="L89" s="20" t="e">
        <f t="shared" si="6"/>
        <v>#DIV/0!</v>
      </c>
    </row>
    <row r="90" spans="1:12" s="2" customFormat="1" ht="15" hidden="1">
      <c r="A90" s="46" t="s">
        <v>52</v>
      </c>
      <c r="B90" s="88">
        <v>1.6</v>
      </c>
      <c r="C90" s="31"/>
      <c r="D90" s="18">
        <f t="shared" si="9"/>
        <v>0</v>
      </c>
      <c r="E90" s="39"/>
      <c r="F90" s="79">
        <f t="shared" si="11"/>
        <v>0</v>
      </c>
      <c r="G90" s="31"/>
      <c r="H90" s="39"/>
      <c r="I90" s="20">
        <f t="shared" si="10"/>
        <v>0</v>
      </c>
      <c r="J90" s="75" t="e">
        <f t="shared" si="4"/>
        <v>#DIV/0!</v>
      </c>
      <c r="K90" s="18" t="e">
        <f t="shared" si="5"/>
        <v>#DIV/0!</v>
      </c>
      <c r="L90" s="20" t="e">
        <f t="shared" si="6"/>
        <v>#DIV/0!</v>
      </c>
    </row>
    <row r="91" spans="1:12" s="2" customFormat="1" ht="15" hidden="1">
      <c r="A91" s="49" t="s">
        <v>97</v>
      </c>
      <c r="B91" s="88">
        <v>0.8</v>
      </c>
      <c r="C91" s="31"/>
      <c r="D91" s="18">
        <f t="shared" si="9"/>
        <v>0</v>
      </c>
      <c r="E91" s="39"/>
      <c r="F91" s="79">
        <f t="shared" si="11"/>
        <v>0</v>
      </c>
      <c r="G91" s="31"/>
      <c r="H91" s="39"/>
      <c r="I91" s="20">
        <f t="shared" si="10"/>
        <v>0</v>
      </c>
      <c r="J91" s="75" t="e">
        <f t="shared" si="4"/>
        <v>#DIV/0!</v>
      </c>
      <c r="K91" s="18" t="e">
        <f t="shared" si="5"/>
        <v>#DIV/0!</v>
      </c>
      <c r="L91" s="20" t="e">
        <f t="shared" si="6"/>
        <v>#DIV/0!</v>
      </c>
    </row>
    <row r="92" spans="1:12" s="2" customFormat="1" ht="15" hidden="1">
      <c r="A92" s="49" t="s">
        <v>87</v>
      </c>
      <c r="B92" s="88">
        <v>0</v>
      </c>
      <c r="C92" s="31"/>
      <c r="D92" s="18" t="e">
        <f t="shared" si="9"/>
        <v>#DIV/0!</v>
      </c>
      <c r="E92" s="39"/>
      <c r="F92" s="79">
        <f t="shared" si="11"/>
        <v>0</v>
      </c>
      <c r="G92" s="31"/>
      <c r="H92" s="39"/>
      <c r="I92" s="20">
        <f t="shared" si="10"/>
        <v>0</v>
      </c>
      <c r="J92" s="75" t="e">
        <f t="shared" si="4"/>
        <v>#DIV/0!</v>
      </c>
      <c r="K92" s="18" t="e">
        <f t="shared" si="5"/>
        <v>#DIV/0!</v>
      </c>
      <c r="L92" s="20" t="e">
        <f t="shared" si="6"/>
        <v>#DIV/0!</v>
      </c>
    </row>
    <row r="93" spans="1:12" s="15" customFormat="1" ht="15.75" hidden="1">
      <c r="A93" s="48" t="s">
        <v>53</v>
      </c>
      <c r="B93" s="87">
        <v>16.89</v>
      </c>
      <c r="C93" s="30">
        <f>SUM(C94:C103)-C99</f>
        <v>0</v>
      </c>
      <c r="D93" s="16">
        <f t="shared" si="9"/>
        <v>0</v>
      </c>
      <c r="E93" s="38">
        <f>SUM(E94:E103)-E99</f>
        <v>0</v>
      </c>
      <c r="F93" s="71">
        <f t="shared" si="11"/>
        <v>0</v>
      </c>
      <c r="G93" s="30">
        <f>SUM(G94:G103)-G99</f>
        <v>0</v>
      </c>
      <c r="H93" s="38">
        <f>SUM(H94:H103)-H99</f>
        <v>0</v>
      </c>
      <c r="I93" s="17">
        <f t="shared" si="10"/>
        <v>0</v>
      </c>
      <c r="J93" s="74" t="e">
        <f t="shared" si="4"/>
        <v>#DIV/0!</v>
      </c>
      <c r="K93" s="18" t="e">
        <f t="shared" si="5"/>
        <v>#DIV/0!</v>
      </c>
      <c r="L93" s="17" t="e">
        <f t="shared" si="6"/>
        <v>#DIV/0!</v>
      </c>
    </row>
    <row r="94" spans="1:12" s="2" customFormat="1" ht="15" hidden="1">
      <c r="A94" s="49" t="s">
        <v>88</v>
      </c>
      <c r="B94" s="88">
        <v>2.9</v>
      </c>
      <c r="C94" s="31"/>
      <c r="D94" s="18">
        <f t="shared" si="9"/>
        <v>0</v>
      </c>
      <c r="E94" s="39"/>
      <c r="F94" s="79">
        <f t="shared" si="11"/>
        <v>0</v>
      </c>
      <c r="G94" s="31"/>
      <c r="H94" s="39"/>
      <c r="I94" s="20">
        <f t="shared" si="10"/>
        <v>0</v>
      </c>
      <c r="J94" s="75" t="e">
        <f t="shared" si="4"/>
        <v>#DIV/0!</v>
      </c>
      <c r="K94" s="18" t="e">
        <f t="shared" si="5"/>
        <v>#DIV/0!</v>
      </c>
      <c r="L94" s="20" t="e">
        <f t="shared" si="6"/>
        <v>#DIV/0!</v>
      </c>
    </row>
    <row r="95" spans="1:12" s="2" customFormat="1" ht="15" hidden="1">
      <c r="A95" s="49" t="s">
        <v>54</v>
      </c>
      <c r="B95" s="88">
        <v>3.4</v>
      </c>
      <c r="C95" s="31"/>
      <c r="D95" s="18">
        <f t="shared" si="9"/>
        <v>0</v>
      </c>
      <c r="E95" s="39"/>
      <c r="F95" s="79">
        <f t="shared" si="11"/>
        <v>0</v>
      </c>
      <c r="G95" s="31"/>
      <c r="H95" s="39"/>
      <c r="I95" s="20">
        <f t="shared" si="10"/>
        <v>0</v>
      </c>
      <c r="J95" s="75" t="e">
        <f t="shared" si="4"/>
        <v>#DIV/0!</v>
      </c>
      <c r="K95" s="18" t="e">
        <f t="shared" si="5"/>
        <v>#DIV/0!</v>
      </c>
      <c r="L95" s="20" t="e">
        <f t="shared" si="6"/>
        <v>#DIV/0!</v>
      </c>
    </row>
    <row r="96" spans="1:12" s="2" customFormat="1" ht="15" hidden="1">
      <c r="A96" s="49" t="s">
        <v>55</v>
      </c>
      <c r="B96" s="88">
        <v>0.8</v>
      </c>
      <c r="C96" s="31"/>
      <c r="D96" s="18">
        <f t="shared" si="9"/>
        <v>0</v>
      </c>
      <c r="E96" s="39"/>
      <c r="F96" s="79">
        <f t="shared" si="11"/>
        <v>0</v>
      </c>
      <c r="G96" s="31"/>
      <c r="H96" s="39"/>
      <c r="I96" s="20">
        <f t="shared" si="10"/>
        <v>0</v>
      </c>
      <c r="J96" s="75" t="e">
        <f t="shared" si="4"/>
        <v>#DIV/0!</v>
      </c>
      <c r="K96" s="18" t="e">
        <f t="shared" si="5"/>
        <v>#DIV/0!</v>
      </c>
      <c r="L96" s="20" t="e">
        <f t="shared" si="6"/>
        <v>#DIV/0!</v>
      </c>
    </row>
    <row r="97" spans="1:12" s="2" customFormat="1" ht="15" hidden="1">
      <c r="A97" s="49" t="s">
        <v>56</v>
      </c>
      <c r="B97" s="88">
        <v>2.4</v>
      </c>
      <c r="C97" s="31"/>
      <c r="D97" s="18">
        <f t="shared" si="9"/>
        <v>0</v>
      </c>
      <c r="E97" s="39"/>
      <c r="F97" s="79">
        <f t="shared" si="11"/>
        <v>0</v>
      </c>
      <c r="G97" s="31"/>
      <c r="H97" s="39"/>
      <c r="I97" s="20">
        <f t="shared" si="10"/>
        <v>0</v>
      </c>
      <c r="J97" s="75" t="e">
        <f t="shared" si="4"/>
        <v>#DIV/0!</v>
      </c>
      <c r="K97" s="18" t="e">
        <f t="shared" si="5"/>
        <v>#DIV/0!</v>
      </c>
      <c r="L97" s="20" t="e">
        <f t="shared" si="6"/>
        <v>#DIV/0!</v>
      </c>
    </row>
    <row r="98" spans="1:12" s="2" customFormat="1" ht="15" hidden="1">
      <c r="A98" s="49" t="s">
        <v>57</v>
      </c>
      <c r="B98" s="88">
        <v>0.8200000000000001</v>
      </c>
      <c r="C98" s="31"/>
      <c r="D98" s="18">
        <f t="shared" si="9"/>
        <v>0</v>
      </c>
      <c r="E98" s="39"/>
      <c r="F98" s="79">
        <f t="shared" si="11"/>
        <v>0</v>
      </c>
      <c r="G98" s="31"/>
      <c r="H98" s="39"/>
      <c r="I98" s="20">
        <f t="shared" si="10"/>
        <v>0</v>
      </c>
      <c r="J98" s="75" t="e">
        <f t="shared" si="4"/>
        <v>#DIV/0!</v>
      </c>
      <c r="K98" s="18" t="e">
        <f t="shared" si="5"/>
        <v>#DIV/0!</v>
      </c>
      <c r="L98" s="20" t="e">
        <f t="shared" si="6"/>
        <v>#DIV/0!</v>
      </c>
    </row>
    <row r="99" spans="1:12" s="2" customFormat="1" ht="15" hidden="1">
      <c r="A99" s="49" t="s">
        <v>89</v>
      </c>
      <c r="B99" s="88">
        <v>0</v>
      </c>
      <c r="C99" s="31"/>
      <c r="D99" s="18" t="e">
        <f t="shared" si="9"/>
        <v>#DIV/0!</v>
      </c>
      <c r="E99" s="39"/>
      <c r="F99" s="79">
        <f t="shared" si="11"/>
        <v>0</v>
      </c>
      <c r="G99" s="31"/>
      <c r="H99" s="39"/>
      <c r="I99" s="20">
        <f t="shared" si="10"/>
        <v>0</v>
      </c>
      <c r="J99" s="75" t="e">
        <f t="shared" si="4"/>
        <v>#DIV/0!</v>
      </c>
      <c r="K99" s="18" t="e">
        <f t="shared" si="5"/>
        <v>#DIV/0!</v>
      </c>
      <c r="L99" s="20" t="e">
        <f t="shared" si="6"/>
        <v>#DIV/0!</v>
      </c>
    </row>
    <row r="100" spans="1:12" s="2" customFormat="1" ht="15" hidden="1">
      <c r="A100" s="49" t="s">
        <v>58</v>
      </c>
      <c r="B100" s="88">
        <v>0.4</v>
      </c>
      <c r="C100" s="31"/>
      <c r="D100" s="18">
        <f t="shared" si="9"/>
        <v>0</v>
      </c>
      <c r="E100" s="39"/>
      <c r="F100" s="79">
        <f t="shared" si="11"/>
        <v>0</v>
      </c>
      <c r="G100" s="31"/>
      <c r="H100" s="39"/>
      <c r="I100" s="20">
        <f t="shared" si="10"/>
        <v>0</v>
      </c>
      <c r="J100" s="75" t="e">
        <f t="shared" si="4"/>
        <v>#DIV/0!</v>
      </c>
      <c r="K100" s="18" t="e">
        <f t="shared" si="5"/>
        <v>#DIV/0!</v>
      </c>
      <c r="L100" s="20" t="e">
        <f t="shared" si="6"/>
        <v>#DIV/0!</v>
      </c>
    </row>
    <row r="101" spans="1:12" s="2" customFormat="1" ht="15" hidden="1">
      <c r="A101" s="49" t="s">
        <v>59</v>
      </c>
      <c r="B101" s="88">
        <v>2.17</v>
      </c>
      <c r="C101" s="31"/>
      <c r="D101" s="18">
        <f t="shared" si="9"/>
        <v>0</v>
      </c>
      <c r="E101" s="39"/>
      <c r="F101" s="79">
        <f t="shared" si="11"/>
        <v>0</v>
      </c>
      <c r="G101" s="31"/>
      <c r="H101" s="39"/>
      <c r="I101" s="20">
        <f t="shared" si="10"/>
        <v>0</v>
      </c>
      <c r="J101" s="75" t="e">
        <f t="shared" si="4"/>
        <v>#DIV/0!</v>
      </c>
      <c r="K101" s="18" t="e">
        <f t="shared" si="5"/>
        <v>#DIV/0!</v>
      </c>
      <c r="L101" s="20" t="e">
        <f t="shared" si="6"/>
        <v>#DIV/0!</v>
      </c>
    </row>
    <row r="102" spans="1:12" s="2" customFormat="1" ht="15" hidden="1">
      <c r="A102" s="49" t="s">
        <v>90</v>
      </c>
      <c r="B102" s="88">
        <v>4</v>
      </c>
      <c r="C102" s="31"/>
      <c r="D102" s="18">
        <f t="shared" si="9"/>
        <v>0</v>
      </c>
      <c r="E102" s="39"/>
      <c r="F102" s="79">
        <f t="shared" si="11"/>
        <v>0</v>
      </c>
      <c r="G102" s="31"/>
      <c r="H102" s="39"/>
      <c r="I102" s="20">
        <f t="shared" si="10"/>
        <v>0</v>
      </c>
      <c r="J102" s="75" t="e">
        <f>G102/C102*10</f>
        <v>#DIV/0!</v>
      </c>
      <c r="K102" s="18" t="e">
        <f>H102/E102*10</f>
        <v>#DIV/0!</v>
      </c>
      <c r="L102" s="20" t="e">
        <f>J102-K102</f>
        <v>#DIV/0!</v>
      </c>
    </row>
    <row r="103" spans="1:12" s="2" customFormat="1" ht="15" hidden="1">
      <c r="A103" s="50" t="s">
        <v>91</v>
      </c>
      <c r="B103" s="70"/>
      <c r="C103" s="40"/>
      <c r="D103" s="41" t="e">
        <f t="shared" si="9"/>
        <v>#DIV/0!</v>
      </c>
      <c r="E103" s="42"/>
      <c r="F103" s="80">
        <f t="shared" si="11"/>
        <v>0</v>
      </c>
      <c r="G103" s="40"/>
      <c r="H103" s="42"/>
      <c r="I103" s="43">
        <f t="shared" si="10"/>
        <v>0</v>
      </c>
      <c r="J103" s="76" t="e">
        <f>G103/C103*10</f>
        <v>#DIV/0!</v>
      </c>
      <c r="K103" s="41" t="e">
        <f>H103/E103*10</f>
        <v>#DIV/0!</v>
      </c>
      <c r="L103" s="43" t="e">
        <f>J103-K103</f>
        <v>#DIV/0!</v>
      </c>
    </row>
    <row r="104" ht="15" hidden="1"/>
    <row r="105" spans="1:7" s="5" customFormat="1" ht="15" hidden="1">
      <c r="A105" s="4"/>
      <c r="B105" s="4"/>
      <c r="G105" s="2"/>
    </row>
    <row r="106" spans="1:7" s="5" customFormat="1" ht="15" hidden="1">
      <c r="A106" s="4"/>
      <c r="B106" s="4"/>
      <c r="G106" s="2"/>
    </row>
    <row r="107" spans="1:7" s="5" customFormat="1" ht="15" hidden="1">
      <c r="A107" s="4"/>
      <c r="B107" s="4"/>
      <c r="G107" s="2"/>
    </row>
    <row r="108" spans="1:7" s="5" customFormat="1" ht="15" hidden="1">
      <c r="A108" s="4"/>
      <c r="B108" s="4"/>
      <c r="G108" s="2"/>
    </row>
    <row r="109" spans="1:7" s="5" customFormat="1" ht="15" hidden="1">
      <c r="A109" s="4"/>
      <c r="B109" s="4"/>
      <c r="G109" s="2"/>
    </row>
    <row r="110" spans="1:7" s="5" customFormat="1" ht="15" hidden="1">
      <c r="A110" s="4"/>
      <c r="B110" s="4"/>
      <c r="G110" s="2"/>
    </row>
    <row r="111" spans="1:7" s="5" customFormat="1" ht="15" hidden="1">
      <c r="A111" s="4"/>
      <c r="B111" s="4"/>
      <c r="G111" s="2"/>
    </row>
    <row r="112" spans="1:7" s="5" customFormat="1" ht="15" hidden="1">
      <c r="A112" s="4"/>
      <c r="B112" s="4"/>
      <c r="G112" s="2"/>
    </row>
    <row r="113" spans="1:7" s="5" customFormat="1" ht="15" hidden="1">
      <c r="A113" s="4"/>
      <c r="B113" s="4"/>
      <c r="G113" s="2"/>
    </row>
    <row r="114" spans="1:7" s="5" customFormat="1" ht="15" hidden="1">
      <c r="A114" s="4"/>
      <c r="B114" s="4"/>
      <c r="G114" s="2"/>
    </row>
    <row r="115" spans="1:7" s="5" customFormat="1" ht="15" hidden="1">
      <c r="A115" s="4"/>
      <c r="B115" s="4"/>
      <c r="G115" s="2"/>
    </row>
    <row r="116" spans="1:7" s="7" customFormat="1" ht="15" hidden="1">
      <c r="A116" s="4"/>
      <c r="B116" s="4"/>
      <c r="G116" s="8"/>
    </row>
    <row r="117" spans="1:7" s="7" customFormat="1" ht="15" hidden="1">
      <c r="A117" s="4"/>
      <c r="B117" s="4"/>
      <c r="G117" s="8"/>
    </row>
    <row r="118" spans="1:7" s="7" customFormat="1" ht="15" hidden="1">
      <c r="A118" s="4"/>
      <c r="B118" s="4"/>
      <c r="G118" s="8"/>
    </row>
    <row r="119" spans="1:7" s="7" customFormat="1" ht="15" hidden="1">
      <c r="A119" s="4"/>
      <c r="B119" s="4"/>
      <c r="G119" s="8"/>
    </row>
    <row r="120" spans="1:7" s="7" customFormat="1" ht="15" hidden="1">
      <c r="A120" s="4"/>
      <c r="B120" s="4"/>
      <c r="G120" s="8"/>
    </row>
    <row r="121" spans="1:7" s="7" customFormat="1" ht="15" hidden="1">
      <c r="A121" s="4"/>
      <c r="B121" s="4"/>
      <c r="G121" s="8"/>
    </row>
    <row r="122" spans="1:7" s="7" customFormat="1" ht="15" hidden="1">
      <c r="A122" s="4"/>
      <c r="B122" s="4"/>
      <c r="G122" s="8"/>
    </row>
    <row r="123" spans="1:7" s="7" customFormat="1" ht="15" hidden="1">
      <c r="A123" s="4"/>
      <c r="B123" s="4"/>
      <c r="G123" s="8"/>
    </row>
    <row r="124" spans="1:7" s="7" customFormat="1" ht="15" hidden="1">
      <c r="A124" s="4"/>
      <c r="B124" s="4"/>
      <c r="G124" s="8"/>
    </row>
    <row r="125" spans="1:7" s="7" customFormat="1" ht="15" hidden="1">
      <c r="A125" s="4"/>
      <c r="B125" s="4"/>
      <c r="G125" s="8"/>
    </row>
    <row r="126" spans="1:7" s="7" customFormat="1" ht="15" hidden="1">
      <c r="A126" s="4"/>
      <c r="B126" s="4"/>
      <c r="G126" s="8"/>
    </row>
    <row r="127" spans="1:7" s="7" customFormat="1" ht="15" hidden="1">
      <c r="A127" s="4"/>
      <c r="B127" s="4"/>
      <c r="G127" s="8"/>
    </row>
    <row r="128" spans="1:7" s="7" customFormat="1" ht="15" hidden="1">
      <c r="A128" s="4"/>
      <c r="B128" s="4"/>
      <c r="G128" s="8"/>
    </row>
    <row r="129" spans="1:7" s="7" customFormat="1" ht="15" hidden="1">
      <c r="A129" s="4"/>
      <c r="B129" s="4"/>
      <c r="G129" s="8"/>
    </row>
    <row r="130" spans="1:7" s="7" customFormat="1" ht="15" hidden="1">
      <c r="A130" s="4"/>
      <c r="B130" s="4"/>
      <c r="G130" s="8"/>
    </row>
    <row r="131" spans="1:7" s="7" customFormat="1" ht="15" hidden="1">
      <c r="A131" s="4"/>
      <c r="B131" s="4"/>
      <c r="G131" s="8"/>
    </row>
    <row r="132" spans="1:7" s="7" customFormat="1" ht="15" hidden="1">
      <c r="A132" s="4"/>
      <c r="B132" s="4"/>
      <c r="G132" s="8"/>
    </row>
    <row r="133" spans="1:7" s="7" customFormat="1" ht="15" hidden="1">
      <c r="A133" s="4"/>
      <c r="B133" s="4"/>
      <c r="G133" s="8"/>
    </row>
    <row r="134" spans="1:7" s="7" customFormat="1" ht="15" hidden="1">
      <c r="A134" s="4"/>
      <c r="B134" s="4"/>
      <c r="G134" s="8"/>
    </row>
    <row r="135" spans="1:7" s="7" customFormat="1" ht="15" hidden="1">
      <c r="A135" s="4"/>
      <c r="B135" s="4"/>
      <c r="G135" s="8"/>
    </row>
    <row r="136" spans="1:7" s="7" customFormat="1" ht="15" hidden="1">
      <c r="A136" s="4"/>
      <c r="B136" s="4"/>
      <c r="G136" s="8"/>
    </row>
    <row r="137" spans="1:7" s="7" customFormat="1" ht="15" hidden="1">
      <c r="A137" s="4"/>
      <c r="B137" s="4"/>
      <c r="G137" s="8"/>
    </row>
    <row r="138" spans="1:7" s="7" customFormat="1" ht="15" hidden="1">
      <c r="A138" s="4"/>
      <c r="B138" s="4"/>
      <c r="G138" s="8"/>
    </row>
    <row r="139" spans="1:7" s="7" customFormat="1" ht="15" hidden="1">
      <c r="A139" s="4"/>
      <c r="B139" s="4"/>
      <c r="G139" s="8"/>
    </row>
    <row r="140" spans="1:7" s="7" customFormat="1" ht="15" hidden="1">
      <c r="A140" s="4"/>
      <c r="B140" s="4"/>
      <c r="G140" s="8"/>
    </row>
    <row r="141" spans="1:7" s="7" customFormat="1" ht="15" hidden="1">
      <c r="A141" s="4"/>
      <c r="B141" s="4"/>
      <c r="G141" s="8"/>
    </row>
    <row r="142" spans="1:7" s="7" customFormat="1" ht="15" hidden="1">
      <c r="A142" s="4"/>
      <c r="B142" s="4"/>
      <c r="G142" s="8"/>
    </row>
    <row r="143" spans="1:7" s="7" customFormat="1" ht="15" hidden="1">
      <c r="A143" s="4"/>
      <c r="B143" s="4"/>
      <c r="G143" s="8"/>
    </row>
    <row r="144" spans="1:7" s="7" customFormat="1" ht="15" hidden="1">
      <c r="A144" s="4"/>
      <c r="B144" s="4"/>
      <c r="G144" s="8"/>
    </row>
    <row r="145" spans="1:2" s="8" customFormat="1" ht="15" hidden="1">
      <c r="A145" s="6"/>
      <c r="B145" s="6"/>
    </row>
    <row r="146" spans="1:2" s="8" customFormat="1" ht="15" hidden="1">
      <c r="A146" s="6"/>
      <c r="B146" s="6"/>
    </row>
    <row r="147" spans="1:2" s="8" customFormat="1" ht="15" hidden="1">
      <c r="A147" s="6"/>
      <c r="B147" s="6"/>
    </row>
    <row r="148" spans="1:2" s="8" customFormat="1" ht="15" hidden="1">
      <c r="A148" s="6"/>
      <c r="B148" s="6"/>
    </row>
    <row r="149" spans="1:4" s="8" customFormat="1" ht="15" hidden="1">
      <c r="A149" s="6"/>
      <c r="B149" s="97"/>
      <c r="C149" s="97"/>
      <c r="D149" s="97"/>
    </row>
    <row r="150" spans="1:2" s="8" customFormat="1" ht="15.75" hidden="1">
      <c r="A150" s="21"/>
      <c r="B150" s="6"/>
    </row>
    <row r="151" spans="1:4" s="8" customFormat="1" ht="15" hidden="1">
      <c r="A151" s="6"/>
      <c r="B151" s="97"/>
      <c r="C151" s="97"/>
      <c r="D151" s="97"/>
    </row>
    <row r="152" spans="1:2" s="8" customFormat="1" ht="15" hidden="1">
      <c r="A152" s="6"/>
      <c r="B152" s="6"/>
    </row>
    <row r="153" spans="1:2" s="8" customFormat="1" ht="15" hidden="1">
      <c r="A153" s="6"/>
      <c r="B153" s="6"/>
    </row>
    <row r="154" spans="1:2" s="8" customFormat="1" ht="15" hidden="1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51:D151"/>
    <mergeCell ref="A1:L1"/>
    <mergeCell ref="A4:A5"/>
    <mergeCell ref="B4:B5"/>
    <mergeCell ref="C4:F4"/>
    <mergeCell ref="G4:I4"/>
    <mergeCell ref="B149:D149"/>
    <mergeCell ref="J4:L4"/>
  </mergeCells>
  <conditionalFormatting sqref="F54:F103">
    <cfRule type="cellIs" priority="1" dxfId="8" operator="greaterThan" stopIfTrue="1">
      <formula>0</formula>
    </cfRule>
    <cfRule type="cellIs" priority="2" dxfId="9" operator="lessThan" stopIfTrue="1">
      <formula>0</formula>
    </cfRule>
  </conditionalFormatting>
  <printOptions horizontalCentered="1"/>
  <pageMargins left="0" right="0" top="0.5905511811023623" bottom="0" header="0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6" sqref="F136"/>
    </sheetView>
  </sheetViews>
  <sheetFormatPr defaultColWidth="9.00390625" defaultRowHeight="12.75"/>
  <cols>
    <col min="1" max="1" width="33.00390625" style="9" customWidth="1"/>
    <col min="2" max="2" width="15.25390625" style="9" customWidth="1"/>
    <col min="3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11.625" style="9" customWidth="1"/>
    <col min="14" max="14" width="11.125" style="9" hidden="1" customWidth="1"/>
    <col min="15" max="16384" width="9.125" style="9" customWidth="1"/>
  </cols>
  <sheetData>
    <row r="1" spans="1:12" ht="16.5" customHeight="1">
      <c r="A1" s="102" t="s">
        <v>110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6.5" customHeight="1">
      <c r="A2" s="11" t="str">
        <f>зерноск!A2</f>
        <v>по состоянию на 5 июля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28.5" customHeight="1">
      <c r="A4" s="98" t="s">
        <v>1</v>
      </c>
      <c r="B4" s="98" t="s">
        <v>115</v>
      </c>
      <c r="C4" s="98" t="s">
        <v>113</v>
      </c>
      <c r="D4" s="98"/>
      <c r="E4" s="100"/>
      <c r="F4" s="100"/>
      <c r="G4" s="98" t="s">
        <v>114</v>
      </c>
      <c r="H4" s="100"/>
      <c r="I4" s="100"/>
      <c r="J4" s="101" t="s">
        <v>0</v>
      </c>
      <c r="K4" s="101"/>
      <c r="L4" s="101"/>
    </row>
    <row r="5" spans="1:12" s="10" customFormat="1" ht="51.75" customHeight="1">
      <c r="A5" s="99"/>
      <c r="B5" s="98"/>
      <c r="C5" s="1" t="s">
        <v>104</v>
      </c>
      <c r="D5" s="1" t="s">
        <v>106</v>
      </c>
      <c r="E5" s="1" t="s">
        <v>103</v>
      </c>
      <c r="F5" s="1" t="s">
        <v>105</v>
      </c>
      <c r="G5" s="1" t="s">
        <v>104</v>
      </c>
      <c r="H5" s="1" t="s">
        <v>103</v>
      </c>
      <c r="I5" s="1" t="s">
        <v>105</v>
      </c>
      <c r="J5" s="1" t="s">
        <v>104</v>
      </c>
      <c r="K5" s="1" t="s">
        <v>103</v>
      </c>
      <c r="L5" s="1" t="s">
        <v>105</v>
      </c>
    </row>
    <row r="6" spans="1:12" s="14" customFormat="1" ht="15.75">
      <c r="A6" s="44" t="s">
        <v>2</v>
      </c>
      <c r="B6" s="90">
        <v>167.97187</v>
      </c>
      <c r="C6" s="26">
        <f>C7+C26+C37+C46+C54+C69+C76+C93</f>
        <v>12.808999999999997</v>
      </c>
      <c r="D6" s="32">
        <f>C6/B6*100</f>
        <v>7.62568160966476</v>
      </c>
      <c r="E6" s="32">
        <v>8.353</v>
      </c>
      <c r="F6" s="52">
        <f aca="true" t="shared" si="0" ref="F6:F71">C6-E6</f>
        <v>4.455999999999998</v>
      </c>
      <c r="G6" s="65">
        <f>G7+G26+G37+G46+G54+G69+G76+G93</f>
        <v>193.414</v>
      </c>
      <c r="H6" s="32">
        <v>74.399</v>
      </c>
      <c r="I6" s="51">
        <f>G6-H6</f>
        <v>119.01499999999999</v>
      </c>
      <c r="J6" s="73">
        <f>G6/C6*10</f>
        <v>150.99851666796786</v>
      </c>
      <c r="K6" s="32">
        <f>H6/E6*10</f>
        <v>89.06859810846402</v>
      </c>
      <c r="L6" s="52">
        <f>J6-K6</f>
        <v>61.92991855950385</v>
      </c>
    </row>
    <row r="7" spans="1:12" s="15" customFormat="1" ht="15.75" hidden="1">
      <c r="A7" s="45" t="s">
        <v>3</v>
      </c>
      <c r="B7" s="91">
        <v>25.57481</v>
      </c>
      <c r="C7" s="27">
        <f>SUM(C8:C24)</f>
        <v>0</v>
      </c>
      <c r="D7" s="33">
        <f aca="true" t="shared" si="1" ref="D7:D36">C7/B7*100</f>
        <v>0</v>
      </c>
      <c r="E7" s="33">
        <v>0</v>
      </c>
      <c r="F7" s="54">
        <f t="shared" si="0"/>
        <v>0</v>
      </c>
      <c r="G7" s="66">
        <f>SUM(G8:G24)</f>
        <v>0</v>
      </c>
      <c r="H7" s="33">
        <v>0</v>
      </c>
      <c r="I7" s="53">
        <f aca="true" t="shared" si="2" ref="I7:I70">G7-H7</f>
        <v>0</v>
      </c>
      <c r="J7" s="30">
        <f aca="true" t="shared" si="3" ref="J7:J36">IF(C7&gt;0,G7/C7*10,"")</f>
      </c>
      <c r="K7" s="34"/>
      <c r="L7" s="54" t="s">
        <v>100</v>
      </c>
    </row>
    <row r="8" spans="1:12" s="2" customFormat="1" ht="15.75" hidden="1">
      <c r="A8" s="46" t="s">
        <v>4</v>
      </c>
      <c r="B8" s="92">
        <v>3.905</v>
      </c>
      <c r="C8" s="28"/>
      <c r="D8" s="33">
        <f t="shared" si="1"/>
        <v>0</v>
      </c>
      <c r="E8" s="34"/>
      <c r="F8" s="57">
        <f t="shared" si="0"/>
        <v>0</v>
      </c>
      <c r="G8" s="58"/>
      <c r="H8" s="34"/>
      <c r="I8" s="56">
        <f t="shared" si="2"/>
        <v>0</v>
      </c>
      <c r="J8" s="31">
        <f t="shared" si="3"/>
      </c>
      <c r="K8" s="34"/>
      <c r="L8" s="57" t="s">
        <v>100</v>
      </c>
    </row>
    <row r="9" spans="1:12" s="2" customFormat="1" ht="15.75" hidden="1">
      <c r="A9" s="46" t="s">
        <v>5</v>
      </c>
      <c r="B9" s="92">
        <v>1.1</v>
      </c>
      <c r="C9" s="28"/>
      <c r="D9" s="33">
        <f t="shared" si="1"/>
        <v>0</v>
      </c>
      <c r="E9" s="34"/>
      <c r="F9" s="57">
        <f t="shared" si="0"/>
        <v>0</v>
      </c>
      <c r="G9" s="58"/>
      <c r="H9" s="34"/>
      <c r="I9" s="56">
        <f t="shared" si="2"/>
        <v>0</v>
      </c>
      <c r="J9" s="31">
        <f t="shared" si="3"/>
      </c>
      <c r="K9" s="34"/>
      <c r="L9" s="57" t="s">
        <v>100</v>
      </c>
    </row>
    <row r="10" spans="1:12" s="2" customFormat="1" ht="15.75" hidden="1">
      <c r="A10" s="46" t="s">
        <v>6</v>
      </c>
      <c r="B10" s="92">
        <v>0.97</v>
      </c>
      <c r="C10" s="28"/>
      <c r="D10" s="33">
        <f t="shared" si="1"/>
        <v>0</v>
      </c>
      <c r="E10" s="34"/>
      <c r="F10" s="57">
        <f t="shared" si="0"/>
        <v>0</v>
      </c>
      <c r="G10" s="58"/>
      <c r="H10" s="34"/>
      <c r="I10" s="56">
        <f t="shared" si="2"/>
        <v>0</v>
      </c>
      <c r="J10" s="31">
        <f t="shared" si="3"/>
      </c>
      <c r="K10" s="34"/>
      <c r="L10" s="57" t="s">
        <v>100</v>
      </c>
    </row>
    <row r="11" spans="1:12" s="2" customFormat="1" ht="15.75" hidden="1">
      <c r="A11" s="46" t="s">
        <v>7</v>
      </c>
      <c r="B11" s="92">
        <v>4.181</v>
      </c>
      <c r="C11" s="28"/>
      <c r="D11" s="33">
        <f t="shared" si="1"/>
        <v>0</v>
      </c>
      <c r="E11" s="34"/>
      <c r="F11" s="57">
        <f t="shared" si="0"/>
        <v>0</v>
      </c>
      <c r="G11" s="58"/>
      <c r="H11" s="34"/>
      <c r="I11" s="56">
        <f t="shared" si="2"/>
        <v>0</v>
      </c>
      <c r="J11" s="31">
        <f t="shared" si="3"/>
      </c>
      <c r="K11" s="34"/>
      <c r="L11" s="57" t="s">
        <v>100</v>
      </c>
    </row>
    <row r="12" spans="1:12" s="2" customFormat="1" ht="15.75" hidden="1">
      <c r="A12" s="46" t="s">
        <v>8</v>
      </c>
      <c r="B12" s="92">
        <v>0.394</v>
      </c>
      <c r="C12" s="28"/>
      <c r="D12" s="33">
        <f t="shared" si="1"/>
        <v>0</v>
      </c>
      <c r="E12" s="34"/>
      <c r="F12" s="57">
        <f t="shared" si="0"/>
        <v>0</v>
      </c>
      <c r="G12" s="58"/>
      <c r="H12" s="34"/>
      <c r="I12" s="56">
        <f t="shared" si="2"/>
        <v>0</v>
      </c>
      <c r="J12" s="31">
        <f t="shared" si="3"/>
      </c>
      <c r="K12" s="34"/>
      <c r="L12" s="57" t="s">
        <v>100</v>
      </c>
    </row>
    <row r="13" spans="1:14" s="2" customFormat="1" ht="15.75" hidden="1">
      <c r="A13" s="46" t="s">
        <v>9</v>
      </c>
      <c r="B13" s="92">
        <v>0.4</v>
      </c>
      <c r="C13" s="28"/>
      <c r="D13" s="33">
        <f t="shared" si="1"/>
        <v>0</v>
      </c>
      <c r="E13" s="34"/>
      <c r="F13" s="57">
        <f t="shared" si="0"/>
        <v>0</v>
      </c>
      <c r="G13" s="58"/>
      <c r="H13" s="34"/>
      <c r="I13" s="56">
        <f t="shared" si="2"/>
        <v>0</v>
      </c>
      <c r="J13" s="31">
        <f t="shared" si="3"/>
      </c>
      <c r="K13" s="34"/>
      <c r="L13" s="57" t="s">
        <v>100</v>
      </c>
      <c r="M13" s="24"/>
      <c r="N13" s="24"/>
    </row>
    <row r="14" spans="1:12" s="2" customFormat="1" ht="15.75" hidden="1">
      <c r="A14" s="46" t="s">
        <v>10</v>
      </c>
      <c r="B14" s="92">
        <v>0.354</v>
      </c>
      <c r="C14" s="28"/>
      <c r="D14" s="33">
        <f t="shared" si="1"/>
        <v>0</v>
      </c>
      <c r="E14" s="34"/>
      <c r="F14" s="57">
        <f t="shared" si="0"/>
        <v>0</v>
      </c>
      <c r="G14" s="58"/>
      <c r="H14" s="34"/>
      <c r="I14" s="56">
        <f t="shared" si="2"/>
        <v>0</v>
      </c>
      <c r="J14" s="31">
        <f t="shared" si="3"/>
      </c>
      <c r="K14" s="34"/>
      <c r="L14" s="57" t="s">
        <v>100</v>
      </c>
    </row>
    <row r="15" spans="1:12" s="2" customFormat="1" ht="15.75" hidden="1">
      <c r="A15" s="46" t="s">
        <v>11</v>
      </c>
      <c r="B15" s="92">
        <v>0.33</v>
      </c>
      <c r="C15" s="28"/>
      <c r="D15" s="33">
        <f t="shared" si="1"/>
        <v>0</v>
      </c>
      <c r="E15" s="34"/>
      <c r="F15" s="57">
        <f t="shared" si="0"/>
        <v>0</v>
      </c>
      <c r="G15" s="58"/>
      <c r="H15" s="34"/>
      <c r="I15" s="56">
        <f t="shared" si="2"/>
        <v>0</v>
      </c>
      <c r="J15" s="31">
        <f t="shared" si="3"/>
      </c>
      <c r="K15" s="34"/>
      <c r="L15" s="57" t="s">
        <v>100</v>
      </c>
    </row>
    <row r="16" spans="1:12" s="2" customFormat="1" ht="15.75" hidden="1">
      <c r="A16" s="46" t="s">
        <v>12</v>
      </c>
      <c r="B16" s="92">
        <v>0.4</v>
      </c>
      <c r="C16" s="28"/>
      <c r="D16" s="33">
        <f t="shared" si="1"/>
        <v>0</v>
      </c>
      <c r="E16" s="34"/>
      <c r="F16" s="57">
        <f t="shared" si="0"/>
        <v>0</v>
      </c>
      <c r="G16" s="58"/>
      <c r="H16" s="34"/>
      <c r="I16" s="56">
        <f t="shared" si="2"/>
        <v>0</v>
      </c>
      <c r="J16" s="31">
        <f t="shared" si="3"/>
      </c>
      <c r="K16" s="34"/>
      <c r="L16" s="57" t="s">
        <v>100</v>
      </c>
    </row>
    <row r="17" spans="1:12" s="2" customFormat="1" ht="15.75" hidden="1">
      <c r="A17" s="46" t="s">
        <v>92</v>
      </c>
      <c r="B17" s="92">
        <v>8.74081</v>
      </c>
      <c r="C17" s="28"/>
      <c r="D17" s="33">
        <f t="shared" si="1"/>
        <v>0</v>
      </c>
      <c r="E17" s="34"/>
      <c r="F17" s="57">
        <f t="shared" si="0"/>
        <v>0</v>
      </c>
      <c r="G17" s="58"/>
      <c r="H17" s="34"/>
      <c r="I17" s="56">
        <f t="shared" si="2"/>
        <v>0</v>
      </c>
      <c r="J17" s="31">
        <f t="shared" si="3"/>
      </c>
      <c r="K17" s="34"/>
      <c r="L17" s="57" t="s">
        <v>100</v>
      </c>
    </row>
    <row r="18" spans="1:12" s="2" customFormat="1" ht="15.75" hidden="1">
      <c r="A18" s="46" t="s">
        <v>13</v>
      </c>
      <c r="B18" s="92">
        <v>0.04</v>
      </c>
      <c r="C18" s="28"/>
      <c r="D18" s="33">
        <f t="shared" si="1"/>
        <v>0</v>
      </c>
      <c r="E18" s="34"/>
      <c r="F18" s="57">
        <f t="shared" si="0"/>
        <v>0</v>
      </c>
      <c r="G18" s="58"/>
      <c r="H18" s="34"/>
      <c r="I18" s="56">
        <f t="shared" si="2"/>
        <v>0</v>
      </c>
      <c r="J18" s="31">
        <f t="shared" si="3"/>
      </c>
      <c r="K18" s="34"/>
      <c r="L18" s="57" t="s">
        <v>100</v>
      </c>
    </row>
    <row r="19" spans="1:12" s="2" customFormat="1" ht="15.75" hidden="1">
      <c r="A19" s="46" t="s">
        <v>14</v>
      </c>
      <c r="B19" s="92">
        <v>0.92</v>
      </c>
      <c r="C19" s="28"/>
      <c r="D19" s="33">
        <f t="shared" si="1"/>
        <v>0</v>
      </c>
      <c r="E19" s="34"/>
      <c r="F19" s="57">
        <f t="shared" si="0"/>
        <v>0</v>
      </c>
      <c r="G19" s="58"/>
      <c r="H19" s="34"/>
      <c r="I19" s="56">
        <f t="shared" si="2"/>
        <v>0</v>
      </c>
      <c r="J19" s="31">
        <f t="shared" si="3"/>
      </c>
      <c r="K19" s="34"/>
      <c r="L19" s="57" t="s">
        <v>100</v>
      </c>
    </row>
    <row r="20" spans="1:12" s="2" customFormat="1" ht="15.75" hidden="1">
      <c r="A20" s="46" t="s">
        <v>15</v>
      </c>
      <c r="B20" s="92">
        <v>0.5</v>
      </c>
      <c r="C20" s="28"/>
      <c r="D20" s="33">
        <f t="shared" si="1"/>
        <v>0</v>
      </c>
      <c r="E20" s="34"/>
      <c r="F20" s="57">
        <f t="shared" si="0"/>
        <v>0</v>
      </c>
      <c r="G20" s="58"/>
      <c r="H20" s="34"/>
      <c r="I20" s="56">
        <f t="shared" si="2"/>
        <v>0</v>
      </c>
      <c r="J20" s="31">
        <f t="shared" si="3"/>
      </c>
      <c r="K20" s="34"/>
      <c r="L20" s="57" t="s">
        <v>100</v>
      </c>
    </row>
    <row r="21" spans="1:12" s="2" customFormat="1" ht="15.75" hidden="1">
      <c r="A21" s="46" t="s">
        <v>16</v>
      </c>
      <c r="B21" s="92">
        <v>0.237</v>
      </c>
      <c r="C21" s="28"/>
      <c r="D21" s="33">
        <f t="shared" si="1"/>
        <v>0</v>
      </c>
      <c r="E21" s="34"/>
      <c r="F21" s="57">
        <f t="shared" si="0"/>
        <v>0</v>
      </c>
      <c r="G21" s="58"/>
      <c r="H21" s="34"/>
      <c r="I21" s="56">
        <f t="shared" si="2"/>
        <v>0</v>
      </c>
      <c r="J21" s="31">
        <f t="shared" si="3"/>
      </c>
      <c r="K21" s="34"/>
      <c r="L21" s="57" t="s">
        <v>100</v>
      </c>
    </row>
    <row r="22" spans="1:12" s="2" customFormat="1" ht="15.75" hidden="1">
      <c r="A22" s="46" t="s">
        <v>17</v>
      </c>
      <c r="B22" s="92">
        <v>0.493</v>
      </c>
      <c r="C22" s="28"/>
      <c r="D22" s="33">
        <f t="shared" si="1"/>
        <v>0</v>
      </c>
      <c r="E22" s="34"/>
      <c r="F22" s="57">
        <f t="shared" si="0"/>
        <v>0</v>
      </c>
      <c r="G22" s="58"/>
      <c r="H22" s="34"/>
      <c r="I22" s="56">
        <f t="shared" si="2"/>
        <v>0</v>
      </c>
      <c r="J22" s="31">
        <f t="shared" si="3"/>
      </c>
      <c r="K22" s="34"/>
      <c r="L22" s="57" t="s">
        <v>100</v>
      </c>
    </row>
    <row r="23" spans="1:12" s="2" customFormat="1" ht="15.75" hidden="1">
      <c r="A23" s="46" t="s">
        <v>18</v>
      </c>
      <c r="B23" s="92">
        <v>1.5</v>
      </c>
      <c r="C23" s="28"/>
      <c r="D23" s="33">
        <f t="shared" si="1"/>
        <v>0</v>
      </c>
      <c r="E23" s="34"/>
      <c r="F23" s="57">
        <f t="shared" si="0"/>
        <v>0</v>
      </c>
      <c r="G23" s="58"/>
      <c r="H23" s="34"/>
      <c r="I23" s="56">
        <f t="shared" si="2"/>
        <v>0</v>
      </c>
      <c r="J23" s="31">
        <f t="shared" si="3"/>
      </c>
      <c r="K23" s="34"/>
      <c r="L23" s="57" t="s">
        <v>100</v>
      </c>
    </row>
    <row r="24" spans="1:12" s="2" customFormat="1" ht="15.75" hidden="1">
      <c r="A24" s="46" t="s">
        <v>19</v>
      </c>
      <c r="B24" s="92">
        <v>1.1099999999999999</v>
      </c>
      <c r="C24" s="28"/>
      <c r="D24" s="33">
        <f t="shared" si="1"/>
        <v>0</v>
      </c>
      <c r="E24" s="34"/>
      <c r="F24" s="57">
        <f t="shared" si="0"/>
        <v>0</v>
      </c>
      <c r="G24" s="58"/>
      <c r="H24" s="34"/>
      <c r="I24" s="56">
        <f t="shared" si="2"/>
        <v>0</v>
      </c>
      <c r="J24" s="31">
        <f t="shared" si="3"/>
      </c>
      <c r="K24" s="34"/>
      <c r="L24" s="57" t="s">
        <v>100</v>
      </c>
    </row>
    <row r="25" spans="1:12" s="2" customFormat="1" ht="15.75" hidden="1">
      <c r="A25" s="46" t="s">
        <v>107</v>
      </c>
      <c r="B25" s="92">
        <v>0</v>
      </c>
      <c r="C25" s="28"/>
      <c r="D25" s="33" t="e">
        <f t="shared" si="1"/>
        <v>#DIV/0!</v>
      </c>
      <c r="E25" s="34"/>
      <c r="F25" s="57"/>
      <c r="G25" s="58"/>
      <c r="H25" s="34"/>
      <c r="I25" s="56"/>
      <c r="J25" s="31"/>
      <c r="K25" s="34"/>
      <c r="L25" s="57"/>
    </row>
    <row r="26" spans="1:12" s="15" customFormat="1" ht="15.75" hidden="1">
      <c r="A26" s="45" t="s">
        <v>20</v>
      </c>
      <c r="B26" s="91">
        <v>5.0999</v>
      </c>
      <c r="C26" s="27">
        <f>SUM(C27:C36)-C30</f>
        <v>0</v>
      </c>
      <c r="D26" s="33">
        <f t="shared" si="1"/>
        <v>0</v>
      </c>
      <c r="E26" s="33">
        <v>0</v>
      </c>
      <c r="F26" s="54">
        <f t="shared" si="0"/>
        <v>0</v>
      </c>
      <c r="G26" s="66">
        <f>SUM(G27:G36)-G30</f>
        <v>0</v>
      </c>
      <c r="H26" s="33">
        <v>0</v>
      </c>
      <c r="I26" s="53">
        <f t="shared" si="2"/>
        <v>0</v>
      </c>
      <c r="J26" s="30">
        <f t="shared" si="3"/>
      </c>
      <c r="K26" s="34"/>
      <c r="L26" s="54" t="s">
        <v>100</v>
      </c>
    </row>
    <row r="27" spans="1:12" s="2" customFormat="1" ht="15.75" hidden="1">
      <c r="A27" s="46" t="s">
        <v>61</v>
      </c>
      <c r="B27" s="92" t="e">
        <v>#VALUE!</v>
      </c>
      <c r="C27" s="28"/>
      <c r="D27" s="33" t="e">
        <f t="shared" si="1"/>
        <v>#VALUE!</v>
      </c>
      <c r="E27" s="34"/>
      <c r="F27" s="57">
        <f t="shared" si="0"/>
        <v>0</v>
      </c>
      <c r="G27" s="58"/>
      <c r="H27" s="34"/>
      <c r="I27" s="56">
        <f t="shared" si="2"/>
        <v>0</v>
      </c>
      <c r="J27" s="31">
        <f t="shared" si="3"/>
      </c>
      <c r="K27" s="34"/>
      <c r="L27" s="57" t="s">
        <v>100</v>
      </c>
    </row>
    <row r="28" spans="1:12" s="2" customFormat="1" ht="15.75" hidden="1">
      <c r="A28" s="46" t="s">
        <v>21</v>
      </c>
      <c r="B28" s="92">
        <v>0.05</v>
      </c>
      <c r="C28" s="28"/>
      <c r="D28" s="33">
        <f t="shared" si="1"/>
        <v>0</v>
      </c>
      <c r="E28" s="34"/>
      <c r="F28" s="57">
        <f t="shared" si="0"/>
        <v>0</v>
      </c>
      <c r="G28" s="58"/>
      <c r="H28" s="34"/>
      <c r="I28" s="56">
        <f t="shared" si="2"/>
        <v>0</v>
      </c>
      <c r="J28" s="31">
        <f t="shared" si="3"/>
      </c>
      <c r="K28" s="34"/>
      <c r="L28" s="57" t="s">
        <v>100</v>
      </c>
    </row>
    <row r="29" spans="1:12" s="2" customFormat="1" ht="15.75" hidden="1">
      <c r="A29" s="46" t="s">
        <v>22</v>
      </c>
      <c r="B29" s="92">
        <v>0.039900000000000005</v>
      </c>
      <c r="C29" s="28"/>
      <c r="D29" s="33">
        <f t="shared" si="1"/>
        <v>0</v>
      </c>
      <c r="E29" s="34"/>
      <c r="F29" s="57">
        <f t="shared" si="0"/>
        <v>0</v>
      </c>
      <c r="G29" s="58"/>
      <c r="H29" s="34"/>
      <c r="I29" s="56">
        <f t="shared" si="2"/>
        <v>0</v>
      </c>
      <c r="J29" s="31">
        <f t="shared" si="3"/>
      </c>
      <c r="K29" s="34"/>
      <c r="L29" s="57" t="s">
        <v>100</v>
      </c>
    </row>
    <row r="30" spans="1:12" s="2" customFormat="1" ht="15.75" hidden="1">
      <c r="A30" s="46" t="s">
        <v>62</v>
      </c>
      <c r="B30" s="92">
        <v>0</v>
      </c>
      <c r="C30" s="28"/>
      <c r="D30" s="33" t="e">
        <f t="shared" si="1"/>
        <v>#DIV/0!</v>
      </c>
      <c r="E30" s="34"/>
      <c r="F30" s="57">
        <f t="shared" si="0"/>
        <v>0</v>
      </c>
      <c r="G30" s="58"/>
      <c r="H30" s="34"/>
      <c r="I30" s="56">
        <f t="shared" si="2"/>
        <v>0</v>
      </c>
      <c r="J30" s="31">
        <f t="shared" si="3"/>
      </c>
      <c r="K30" s="34"/>
      <c r="L30" s="57" t="s">
        <v>100</v>
      </c>
    </row>
    <row r="31" spans="1:12" s="2" customFormat="1" ht="15.75" hidden="1">
      <c r="A31" s="46" t="s">
        <v>23</v>
      </c>
      <c r="B31" s="92">
        <v>0.2</v>
      </c>
      <c r="C31" s="28"/>
      <c r="D31" s="33">
        <f t="shared" si="1"/>
        <v>0</v>
      </c>
      <c r="E31" s="34"/>
      <c r="F31" s="57">
        <f t="shared" si="0"/>
        <v>0</v>
      </c>
      <c r="G31" s="58"/>
      <c r="H31" s="34"/>
      <c r="I31" s="56">
        <f t="shared" si="2"/>
        <v>0</v>
      </c>
      <c r="J31" s="31">
        <f t="shared" si="3"/>
      </c>
      <c r="K31" s="34"/>
      <c r="L31" s="57" t="s">
        <v>100</v>
      </c>
    </row>
    <row r="32" spans="1:12" s="2" customFormat="1" ht="15.75" hidden="1">
      <c r="A32" s="46" t="s">
        <v>24</v>
      </c>
      <c r="B32" s="92">
        <v>1.1</v>
      </c>
      <c r="C32" s="28"/>
      <c r="D32" s="33">
        <f t="shared" si="1"/>
        <v>0</v>
      </c>
      <c r="E32" s="34"/>
      <c r="F32" s="57">
        <f t="shared" si="0"/>
        <v>0</v>
      </c>
      <c r="G32" s="58"/>
      <c r="H32" s="34"/>
      <c r="I32" s="56">
        <f t="shared" si="2"/>
        <v>0</v>
      </c>
      <c r="J32" s="31">
        <f t="shared" si="3"/>
      </c>
      <c r="K32" s="34"/>
      <c r="L32" s="57" t="s">
        <v>100</v>
      </c>
    </row>
    <row r="33" spans="1:12" s="2" customFormat="1" ht="15.75" hidden="1">
      <c r="A33" s="46" t="s">
        <v>25</v>
      </c>
      <c r="B33" s="92">
        <v>1.6099999999999999</v>
      </c>
      <c r="C33" s="28"/>
      <c r="D33" s="33">
        <f t="shared" si="1"/>
        <v>0</v>
      </c>
      <c r="E33" s="34"/>
      <c r="F33" s="57">
        <f t="shared" si="0"/>
        <v>0</v>
      </c>
      <c r="G33" s="58"/>
      <c r="H33" s="34"/>
      <c r="I33" s="56">
        <f t="shared" si="2"/>
        <v>0</v>
      </c>
      <c r="J33" s="31">
        <f t="shared" si="3"/>
      </c>
      <c r="K33" s="34"/>
      <c r="L33" s="57" t="s">
        <v>100</v>
      </c>
    </row>
    <row r="34" spans="1:12" s="2" customFormat="1" ht="15.75" hidden="1">
      <c r="A34" s="46" t="s">
        <v>26</v>
      </c>
      <c r="B34" s="92">
        <v>0</v>
      </c>
      <c r="C34" s="28"/>
      <c r="D34" s="33" t="e">
        <f t="shared" si="1"/>
        <v>#DIV/0!</v>
      </c>
      <c r="E34" s="34"/>
      <c r="F34" s="57">
        <f t="shared" si="0"/>
        <v>0</v>
      </c>
      <c r="G34" s="58"/>
      <c r="H34" s="34"/>
      <c r="I34" s="56">
        <f t="shared" si="2"/>
        <v>0</v>
      </c>
      <c r="J34" s="31">
        <f t="shared" si="3"/>
      </c>
      <c r="K34" s="34"/>
      <c r="L34" s="57" t="s">
        <v>100</v>
      </c>
    </row>
    <row r="35" spans="1:12" s="2" customFormat="1" ht="15.75" hidden="1">
      <c r="A35" s="46" t="s">
        <v>27</v>
      </c>
      <c r="B35" s="92">
        <v>1.5599999999999998</v>
      </c>
      <c r="C35" s="28"/>
      <c r="D35" s="33">
        <f t="shared" si="1"/>
        <v>0</v>
      </c>
      <c r="E35" s="34"/>
      <c r="F35" s="57">
        <f t="shared" si="0"/>
        <v>0</v>
      </c>
      <c r="G35" s="58"/>
      <c r="H35" s="34"/>
      <c r="I35" s="56">
        <f t="shared" si="2"/>
        <v>0</v>
      </c>
      <c r="J35" s="31">
        <f t="shared" si="3"/>
      </c>
      <c r="K35" s="34"/>
      <c r="L35" s="57" t="s">
        <v>100</v>
      </c>
    </row>
    <row r="36" spans="1:12" s="2" customFormat="1" ht="15.75" hidden="1">
      <c r="A36" s="46" t="s">
        <v>28</v>
      </c>
      <c r="B36" s="92">
        <v>0.5</v>
      </c>
      <c r="C36" s="28"/>
      <c r="D36" s="33">
        <f t="shared" si="1"/>
        <v>0</v>
      </c>
      <c r="E36" s="34"/>
      <c r="F36" s="57">
        <f t="shared" si="0"/>
        <v>0</v>
      </c>
      <c r="G36" s="58"/>
      <c r="H36" s="34"/>
      <c r="I36" s="56">
        <f t="shared" si="2"/>
        <v>0</v>
      </c>
      <c r="J36" s="31">
        <f t="shared" si="3"/>
      </c>
      <c r="K36" s="34"/>
      <c r="L36" s="57" t="s">
        <v>100</v>
      </c>
    </row>
    <row r="37" spans="1:14" s="15" customFormat="1" ht="15.75">
      <c r="A37" s="45" t="s">
        <v>93</v>
      </c>
      <c r="B37" s="91">
        <v>64.6717</v>
      </c>
      <c r="C37" s="27">
        <f>SUM(C38:C45)</f>
        <v>12.808999999999997</v>
      </c>
      <c r="D37" s="33">
        <f>C37/B37*100</f>
        <v>19.806190342916604</v>
      </c>
      <c r="E37" s="33">
        <v>8.353</v>
      </c>
      <c r="F37" s="54">
        <f t="shared" si="0"/>
        <v>4.455999999999998</v>
      </c>
      <c r="G37" s="66">
        <f>SUM(G38:G45)</f>
        <v>193.414</v>
      </c>
      <c r="H37" s="33">
        <v>74.399</v>
      </c>
      <c r="I37" s="53">
        <f>G37-H37</f>
        <v>119.01499999999999</v>
      </c>
      <c r="J37" s="30">
        <f aca="true" t="shared" si="4" ref="J37:J101">G37/C37*10</f>
        <v>150.99851666796786</v>
      </c>
      <c r="K37" s="33">
        <f aca="true" t="shared" si="5" ref="K37:K101">H37/E37*10</f>
        <v>89.06859810846402</v>
      </c>
      <c r="L37" s="54">
        <f>J37-K37</f>
        <v>61.92991855950385</v>
      </c>
      <c r="M37" s="19"/>
      <c r="N37" s="19"/>
    </row>
    <row r="38" spans="1:14" s="23" customFormat="1" ht="15">
      <c r="A38" s="46" t="s">
        <v>63</v>
      </c>
      <c r="B38" s="92">
        <v>0.228</v>
      </c>
      <c r="C38" s="28">
        <v>0.074</v>
      </c>
      <c r="D38" s="34">
        <f>C38/B38*100</f>
        <v>32.45614035087719</v>
      </c>
      <c r="E38" s="34"/>
      <c r="F38" s="57">
        <f t="shared" si="0"/>
        <v>0.074</v>
      </c>
      <c r="G38" s="58">
        <v>0.273</v>
      </c>
      <c r="H38" s="34"/>
      <c r="I38" s="56">
        <f t="shared" si="2"/>
        <v>0.273</v>
      </c>
      <c r="J38" s="28">
        <f t="shared" si="4"/>
        <v>36.891891891891895</v>
      </c>
      <c r="K38" s="119" t="e">
        <f t="shared" si="5"/>
        <v>#DIV/0!</v>
      </c>
      <c r="L38" s="120" t="e">
        <f aca="true" t="shared" si="6" ref="L38:L101">J38-K38</f>
        <v>#DIV/0!</v>
      </c>
      <c r="M38" s="2"/>
      <c r="N38" s="2"/>
    </row>
    <row r="39" spans="1:12" s="2" customFormat="1" ht="15" hidden="1">
      <c r="A39" s="46" t="s">
        <v>67</v>
      </c>
      <c r="B39" s="92">
        <v>0.235</v>
      </c>
      <c r="C39" s="28"/>
      <c r="D39" s="34">
        <f aca="true" t="shared" si="7" ref="D39:D45">C39/B39*100</f>
        <v>0</v>
      </c>
      <c r="E39" s="34"/>
      <c r="F39" s="57">
        <f t="shared" si="0"/>
        <v>0</v>
      </c>
      <c r="G39" s="58"/>
      <c r="H39" s="34"/>
      <c r="I39" s="56">
        <f t="shared" si="2"/>
        <v>0</v>
      </c>
      <c r="J39" s="28" t="e">
        <f t="shared" si="4"/>
        <v>#DIV/0!</v>
      </c>
      <c r="K39" s="119" t="e">
        <f t="shared" si="5"/>
        <v>#DIV/0!</v>
      </c>
      <c r="L39" s="120" t="e">
        <f t="shared" si="6"/>
        <v>#DIV/0!</v>
      </c>
    </row>
    <row r="40" spans="1:12" s="5" customFormat="1" ht="15">
      <c r="A40" s="47" t="s">
        <v>101</v>
      </c>
      <c r="B40" s="93">
        <v>11.2</v>
      </c>
      <c r="C40" s="35">
        <v>0.174</v>
      </c>
      <c r="D40" s="34">
        <f>C40/B40*100</f>
        <v>1.5535714285714286</v>
      </c>
      <c r="E40" s="36"/>
      <c r="F40" s="60">
        <f>C40-E40</f>
        <v>0.174</v>
      </c>
      <c r="G40" s="61">
        <v>4.4</v>
      </c>
      <c r="H40" s="36"/>
      <c r="I40" s="59">
        <f>G40-H40</f>
        <v>4.4</v>
      </c>
      <c r="J40" s="35">
        <f>G40/C40*10</f>
        <v>252.87356321839084</v>
      </c>
      <c r="K40" s="125" t="e">
        <f>H40/E40*10</f>
        <v>#DIV/0!</v>
      </c>
      <c r="L40" s="126" t="e">
        <f>J40-K40</f>
        <v>#DIV/0!</v>
      </c>
    </row>
    <row r="41" spans="1:12" s="2" customFormat="1" ht="15">
      <c r="A41" s="46" t="s">
        <v>30</v>
      </c>
      <c r="B41" s="92">
        <v>27.4</v>
      </c>
      <c r="C41" s="28">
        <v>9.7</v>
      </c>
      <c r="D41" s="34">
        <f>C41/B41*100</f>
        <v>35.4014598540146</v>
      </c>
      <c r="E41" s="34">
        <v>7</v>
      </c>
      <c r="F41" s="57">
        <f t="shared" si="0"/>
        <v>2.6999999999999993</v>
      </c>
      <c r="G41" s="58">
        <v>50.6</v>
      </c>
      <c r="H41" s="34">
        <v>40.1</v>
      </c>
      <c r="I41" s="56">
        <f t="shared" si="2"/>
        <v>10.5</v>
      </c>
      <c r="J41" s="28">
        <f t="shared" si="4"/>
        <v>52.16494845360825</v>
      </c>
      <c r="K41" s="34">
        <f t="shared" si="5"/>
        <v>57.285714285714285</v>
      </c>
      <c r="L41" s="57">
        <f t="shared" si="6"/>
        <v>-5.120765832106038</v>
      </c>
    </row>
    <row r="42" spans="1:12" s="2" customFormat="1" ht="15">
      <c r="A42" s="46" t="s">
        <v>31</v>
      </c>
      <c r="B42" s="92">
        <v>17.4</v>
      </c>
      <c r="C42" s="28">
        <v>0.061</v>
      </c>
      <c r="D42" s="34">
        <f t="shared" si="7"/>
        <v>0.3505747126436782</v>
      </c>
      <c r="E42" s="34">
        <v>1.328</v>
      </c>
      <c r="F42" s="57">
        <f t="shared" si="0"/>
        <v>-1.2670000000000001</v>
      </c>
      <c r="G42" s="58">
        <v>1.22</v>
      </c>
      <c r="H42" s="34">
        <v>33.199</v>
      </c>
      <c r="I42" s="56">
        <f>G42-H42</f>
        <v>-31.979</v>
      </c>
      <c r="J42" s="28">
        <f>G42/C42*10</f>
        <v>200</v>
      </c>
      <c r="K42" s="34">
        <f t="shared" si="5"/>
        <v>249.99246987951804</v>
      </c>
      <c r="L42" s="57">
        <f t="shared" si="6"/>
        <v>-49.99246987951804</v>
      </c>
    </row>
    <row r="43" spans="1:12" s="2" customFormat="1" ht="15">
      <c r="A43" s="46" t="s">
        <v>32</v>
      </c>
      <c r="B43" s="92">
        <v>12.908700000000001</v>
      </c>
      <c r="C43" s="28"/>
      <c r="D43" s="34">
        <f t="shared" si="7"/>
        <v>0</v>
      </c>
      <c r="E43" s="85">
        <v>0.025</v>
      </c>
      <c r="F43" s="57">
        <f t="shared" si="0"/>
        <v>-0.025</v>
      </c>
      <c r="G43" s="58"/>
      <c r="H43" s="34">
        <v>1.1</v>
      </c>
      <c r="I43" s="56">
        <f t="shared" si="2"/>
        <v>-1.1</v>
      </c>
      <c r="J43" s="28"/>
      <c r="K43" s="34">
        <f>H43/E43*10</f>
        <v>440</v>
      </c>
      <c r="L43" s="57">
        <f t="shared" si="6"/>
        <v>-440</v>
      </c>
    </row>
    <row r="44" spans="1:12" s="2" customFormat="1" ht="15">
      <c r="A44" s="113" t="s">
        <v>33</v>
      </c>
      <c r="B44" s="137">
        <v>6.5</v>
      </c>
      <c r="C44" s="115">
        <v>2.8</v>
      </c>
      <c r="D44" s="116">
        <f t="shared" si="7"/>
        <v>43.07692307692307</v>
      </c>
      <c r="E44" s="116"/>
      <c r="F44" s="117">
        <f t="shared" si="0"/>
        <v>2.8</v>
      </c>
      <c r="G44" s="138">
        <v>136.921</v>
      </c>
      <c r="H44" s="116"/>
      <c r="I44" s="139">
        <f t="shared" si="2"/>
        <v>136.921</v>
      </c>
      <c r="J44" s="115">
        <f t="shared" si="4"/>
        <v>489.0035714285715</v>
      </c>
      <c r="K44" s="132" t="e">
        <f t="shared" si="5"/>
        <v>#DIV/0!</v>
      </c>
      <c r="L44" s="133" t="e">
        <f t="shared" si="6"/>
        <v>#DIV/0!</v>
      </c>
    </row>
    <row r="45" spans="1:12" s="2" customFormat="1" ht="15" hidden="1">
      <c r="A45" s="127" t="s">
        <v>102</v>
      </c>
      <c r="B45" s="134">
        <v>0</v>
      </c>
      <c r="C45" s="129"/>
      <c r="D45" s="130" t="e">
        <f t="shared" si="7"/>
        <v>#DIV/0!</v>
      </c>
      <c r="E45" s="130"/>
      <c r="F45" s="131">
        <f t="shared" si="0"/>
        <v>0</v>
      </c>
      <c r="G45" s="135"/>
      <c r="H45" s="130"/>
      <c r="I45" s="136"/>
      <c r="J45" s="129" t="e">
        <f t="shared" si="4"/>
        <v>#DIV/0!</v>
      </c>
      <c r="K45" s="130" t="e">
        <f t="shared" si="5"/>
        <v>#DIV/0!</v>
      </c>
      <c r="L45" s="131" t="e">
        <f>J45-K45</f>
        <v>#DIV/0!</v>
      </c>
    </row>
    <row r="46" spans="1:12" s="15" customFormat="1" ht="15.75" hidden="1">
      <c r="A46" s="45" t="s">
        <v>98</v>
      </c>
      <c r="B46" s="91">
        <v>25.639</v>
      </c>
      <c r="C46" s="29">
        <f>SUM(C47:C53)</f>
        <v>0</v>
      </c>
      <c r="D46" s="38">
        <f>C46/B46*100</f>
        <v>0</v>
      </c>
      <c r="E46" s="37">
        <v>0</v>
      </c>
      <c r="F46" s="54">
        <f t="shared" si="0"/>
        <v>0</v>
      </c>
      <c r="G46" s="67">
        <f>SUM(G47:G53)</f>
        <v>0</v>
      </c>
      <c r="H46" s="37">
        <v>0</v>
      </c>
      <c r="I46" s="53">
        <f>G46-H46</f>
        <v>0</v>
      </c>
      <c r="J46" s="30" t="e">
        <f t="shared" si="4"/>
        <v>#DIV/0!</v>
      </c>
      <c r="K46" s="38" t="e">
        <f>H46/E46*10</f>
        <v>#DIV/0!</v>
      </c>
      <c r="L46" s="63" t="e">
        <f t="shared" si="6"/>
        <v>#DIV/0!</v>
      </c>
    </row>
    <row r="47" spans="1:14" s="2" customFormat="1" ht="15" hidden="1">
      <c r="A47" s="46" t="s">
        <v>64</v>
      </c>
      <c r="B47" s="92">
        <v>1.4</v>
      </c>
      <c r="C47" s="28"/>
      <c r="D47" s="34">
        <f>C47/B47*100</f>
        <v>0</v>
      </c>
      <c r="E47" s="34"/>
      <c r="F47" s="57">
        <f t="shared" si="0"/>
        <v>0</v>
      </c>
      <c r="G47" s="58"/>
      <c r="H47" s="34"/>
      <c r="I47" s="56">
        <f t="shared" si="2"/>
        <v>0</v>
      </c>
      <c r="J47" s="28" t="e">
        <f t="shared" si="4"/>
        <v>#DIV/0!</v>
      </c>
      <c r="K47" s="39" t="e">
        <f t="shared" si="5"/>
        <v>#DIV/0!</v>
      </c>
      <c r="L47" s="64" t="e">
        <f t="shared" si="6"/>
        <v>#DIV/0!</v>
      </c>
      <c r="N47" s="2">
        <f>M47*C47/10</f>
        <v>0</v>
      </c>
    </row>
    <row r="48" spans="1:12" s="2" customFormat="1" ht="15" hidden="1">
      <c r="A48" s="46" t="s">
        <v>65</v>
      </c>
      <c r="B48" s="92">
        <v>0.3</v>
      </c>
      <c r="C48" s="28"/>
      <c r="D48" s="34">
        <f aca="true" t="shared" si="8" ref="D48:D53">C48/B48*100</f>
        <v>0</v>
      </c>
      <c r="E48" s="34"/>
      <c r="F48" s="57">
        <f t="shared" si="0"/>
        <v>0</v>
      </c>
      <c r="G48" s="58"/>
      <c r="H48" s="34"/>
      <c r="I48" s="56">
        <f t="shared" si="2"/>
        <v>0</v>
      </c>
      <c r="J48" s="28" t="e">
        <f t="shared" si="4"/>
        <v>#DIV/0!</v>
      </c>
      <c r="K48" s="39" t="e">
        <f t="shared" si="5"/>
        <v>#DIV/0!</v>
      </c>
      <c r="L48" s="64" t="e">
        <f t="shared" si="6"/>
        <v>#DIV/0!</v>
      </c>
    </row>
    <row r="49" spans="1:12" s="2" customFormat="1" ht="15" hidden="1">
      <c r="A49" s="46" t="s">
        <v>66</v>
      </c>
      <c r="B49" s="92">
        <v>12.565</v>
      </c>
      <c r="C49" s="28"/>
      <c r="D49" s="34">
        <f t="shared" si="8"/>
        <v>0</v>
      </c>
      <c r="E49" s="34"/>
      <c r="F49" s="57">
        <f t="shared" si="0"/>
        <v>0</v>
      </c>
      <c r="G49" s="58"/>
      <c r="H49" s="34"/>
      <c r="I49" s="56">
        <f>G49-H49</f>
        <v>0</v>
      </c>
      <c r="J49" s="28" t="e">
        <f t="shared" si="4"/>
        <v>#DIV/0!</v>
      </c>
      <c r="K49" s="39" t="e">
        <f t="shared" si="5"/>
        <v>#DIV/0!</v>
      </c>
      <c r="L49" s="64" t="e">
        <f t="shared" si="6"/>
        <v>#DIV/0!</v>
      </c>
    </row>
    <row r="50" spans="1:12" s="2" customFormat="1" ht="15" hidden="1">
      <c r="A50" s="46" t="s">
        <v>29</v>
      </c>
      <c r="B50" s="92">
        <v>0.21199999999999997</v>
      </c>
      <c r="C50" s="28"/>
      <c r="D50" s="34">
        <f t="shared" si="8"/>
        <v>0</v>
      </c>
      <c r="E50" s="34"/>
      <c r="F50" s="57">
        <f t="shared" si="0"/>
        <v>0</v>
      </c>
      <c r="G50" s="58"/>
      <c r="H50" s="34"/>
      <c r="I50" s="56">
        <f>G50-H50</f>
        <v>0</v>
      </c>
      <c r="J50" s="28" t="e">
        <f t="shared" si="4"/>
        <v>#DIV/0!</v>
      </c>
      <c r="K50" s="39" t="e">
        <f t="shared" si="5"/>
        <v>#DIV/0!</v>
      </c>
      <c r="L50" s="64" t="e">
        <f t="shared" si="6"/>
        <v>#DIV/0!</v>
      </c>
    </row>
    <row r="51" spans="1:12" s="2" customFormat="1" ht="15" hidden="1">
      <c r="A51" s="46" t="s">
        <v>68</v>
      </c>
      <c r="B51" s="92">
        <v>0.642</v>
      </c>
      <c r="C51" s="28"/>
      <c r="D51" s="34">
        <f t="shared" si="8"/>
        <v>0</v>
      </c>
      <c r="E51" s="34"/>
      <c r="F51" s="57">
        <f t="shared" si="0"/>
        <v>0</v>
      </c>
      <c r="G51" s="58"/>
      <c r="H51" s="34"/>
      <c r="I51" s="56">
        <f>G51-H51</f>
        <v>0</v>
      </c>
      <c r="J51" s="28" t="e">
        <f t="shared" si="4"/>
        <v>#DIV/0!</v>
      </c>
      <c r="K51" s="39" t="e">
        <f t="shared" si="5"/>
        <v>#DIV/0!</v>
      </c>
      <c r="L51" s="64" t="e">
        <f t="shared" si="6"/>
        <v>#DIV/0!</v>
      </c>
    </row>
    <row r="52" spans="1:12" s="2" customFormat="1" ht="15" hidden="1">
      <c r="A52" s="46" t="s">
        <v>69</v>
      </c>
      <c r="B52" s="92">
        <v>2.02</v>
      </c>
      <c r="C52" s="28"/>
      <c r="D52" s="34">
        <f t="shared" si="8"/>
        <v>0</v>
      </c>
      <c r="E52" s="34"/>
      <c r="F52" s="57">
        <f t="shared" si="0"/>
        <v>0</v>
      </c>
      <c r="G52" s="58"/>
      <c r="H52" s="34"/>
      <c r="I52" s="56">
        <f>G52-H52</f>
        <v>0</v>
      </c>
      <c r="J52" s="28" t="e">
        <f t="shared" si="4"/>
        <v>#DIV/0!</v>
      </c>
      <c r="K52" s="39" t="e">
        <f t="shared" si="5"/>
        <v>#DIV/0!</v>
      </c>
      <c r="L52" s="64" t="e">
        <f t="shared" si="6"/>
        <v>#DIV/0!</v>
      </c>
    </row>
    <row r="53" spans="1:12" s="2" customFormat="1" ht="15" hidden="1">
      <c r="A53" s="46" t="s">
        <v>95</v>
      </c>
      <c r="B53" s="92">
        <v>8.5</v>
      </c>
      <c r="C53" s="28"/>
      <c r="D53" s="34">
        <f t="shared" si="8"/>
        <v>0</v>
      </c>
      <c r="E53" s="34"/>
      <c r="F53" s="57">
        <f t="shared" si="0"/>
        <v>0</v>
      </c>
      <c r="G53" s="58"/>
      <c r="H53" s="34"/>
      <c r="I53" s="56">
        <f>G53-H53</f>
        <v>0</v>
      </c>
      <c r="J53" s="28" t="e">
        <f t="shared" si="4"/>
        <v>#DIV/0!</v>
      </c>
      <c r="K53" s="39" t="e">
        <f t="shared" si="5"/>
        <v>#DIV/0!</v>
      </c>
      <c r="L53" s="64" t="e">
        <f>J53-K53</f>
        <v>#DIV/0!</v>
      </c>
    </row>
    <row r="54" spans="1:12" s="15" customFormat="1" ht="15.75" hidden="1">
      <c r="A54" s="48" t="s">
        <v>34</v>
      </c>
      <c r="B54" s="91">
        <v>26.723660000000002</v>
      </c>
      <c r="C54" s="30">
        <f>SUM(C55:C68)</f>
        <v>0</v>
      </c>
      <c r="D54" s="16">
        <f aca="true" t="shared" si="9" ref="D54:D103">C54/B54*100</f>
        <v>0</v>
      </c>
      <c r="E54" s="38">
        <f>SUM(E55:E68)</f>
        <v>0</v>
      </c>
      <c r="F54" s="71">
        <f t="shared" si="0"/>
        <v>0</v>
      </c>
      <c r="G54" s="55">
        <f>SUM(G55:G68)</f>
        <v>0</v>
      </c>
      <c r="H54" s="38">
        <f>SUM(H55:H68)</f>
        <v>0</v>
      </c>
      <c r="I54" s="81">
        <f>SUM(I55:I68)</f>
        <v>0</v>
      </c>
      <c r="J54" s="74" t="e">
        <f t="shared" si="4"/>
        <v>#DIV/0!</v>
      </c>
      <c r="K54" s="18" t="e">
        <f t="shared" si="5"/>
        <v>#DIV/0!</v>
      </c>
      <c r="L54" s="25" t="e">
        <f t="shared" si="6"/>
        <v>#DIV/0!</v>
      </c>
    </row>
    <row r="55" spans="1:14" s="23" customFormat="1" ht="15" hidden="1">
      <c r="A55" s="49" t="s">
        <v>70</v>
      </c>
      <c r="B55" s="92">
        <v>1.4</v>
      </c>
      <c r="C55" s="31"/>
      <c r="D55" s="18">
        <f t="shared" si="9"/>
        <v>0</v>
      </c>
      <c r="E55" s="39"/>
      <c r="F55" s="79">
        <f t="shared" si="0"/>
        <v>0</v>
      </c>
      <c r="G55" s="68"/>
      <c r="H55" s="39"/>
      <c r="I55" s="82">
        <f t="shared" si="2"/>
        <v>0</v>
      </c>
      <c r="J55" s="75" t="e">
        <f t="shared" si="4"/>
        <v>#DIV/0!</v>
      </c>
      <c r="K55" s="18" t="e">
        <f t="shared" si="5"/>
        <v>#DIV/0!</v>
      </c>
      <c r="L55" s="20" t="e">
        <f t="shared" si="6"/>
        <v>#DIV/0!</v>
      </c>
      <c r="M55" s="2"/>
      <c r="N55" s="2"/>
    </row>
    <row r="56" spans="1:12" s="2" customFormat="1" ht="15" hidden="1">
      <c r="A56" s="49" t="s">
        <v>71</v>
      </c>
      <c r="B56" s="92">
        <v>1.1400000000000001</v>
      </c>
      <c r="C56" s="31"/>
      <c r="D56" s="18">
        <f t="shared" si="9"/>
        <v>0</v>
      </c>
      <c r="E56" s="39"/>
      <c r="F56" s="79">
        <f t="shared" si="0"/>
        <v>0</v>
      </c>
      <c r="G56" s="68"/>
      <c r="H56" s="39"/>
      <c r="I56" s="82">
        <f t="shared" si="2"/>
        <v>0</v>
      </c>
      <c r="J56" s="75" t="e">
        <f t="shared" si="4"/>
        <v>#DIV/0!</v>
      </c>
      <c r="K56" s="18" t="e">
        <f t="shared" si="5"/>
        <v>#DIV/0!</v>
      </c>
      <c r="L56" s="20" t="e">
        <f t="shared" si="6"/>
        <v>#DIV/0!</v>
      </c>
    </row>
    <row r="57" spans="1:12" s="2" customFormat="1" ht="15" hidden="1">
      <c r="A57" s="49" t="s">
        <v>72</v>
      </c>
      <c r="B57" s="92">
        <v>2.4</v>
      </c>
      <c r="C57" s="31"/>
      <c r="D57" s="18">
        <f t="shared" si="9"/>
        <v>0</v>
      </c>
      <c r="E57" s="39"/>
      <c r="F57" s="79">
        <f t="shared" si="0"/>
        <v>0</v>
      </c>
      <c r="G57" s="68"/>
      <c r="H57" s="39"/>
      <c r="I57" s="82">
        <f t="shared" si="2"/>
        <v>0</v>
      </c>
      <c r="J57" s="75" t="e">
        <f t="shared" si="4"/>
        <v>#DIV/0!</v>
      </c>
      <c r="K57" s="18" t="e">
        <f t="shared" si="5"/>
        <v>#DIV/0!</v>
      </c>
      <c r="L57" s="20" t="e">
        <f t="shared" si="6"/>
        <v>#DIV/0!</v>
      </c>
    </row>
    <row r="58" spans="1:12" s="2" customFormat="1" ht="15" hidden="1">
      <c r="A58" s="49" t="s">
        <v>73</v>
      </c>
      <c r="B58" s="92">
        <v>2.4</v>
      </c>
      <c r="C58" s="31"/>
      <c r="D58" s="18">
        <f t="shared" si="9"/>
        <v>0</v>
      </c>
      <c r="E58" s="39"/>
      <c r="F58" s="79">
        <f t="shared" si="0"/>
        <v>0</v>
      </c>
      <c r="G58" s="68"/>
      <c r="H58" s="39"/>
      <c r="I58" s="82">
        <f t="shared" si="2"/>
        <v>0</v>
      </c>
      <c r="J58" s="75" t="e">
        <f t="shared" si="4"/>
        <v>#DIV/0!</v>
      </c>
      <c r="K58" s="18" t="e">
        <f t="shared" si="5"/>
        <v>#DIV/0!</v>
      </c>
      <c r="L58" s="20" t="e">
        <f t="shared" si="6"/>
        <v>#DIV/0!</v>
      </c>
    </row>
    <row r="59" spans="1:12" s="2" customFormat="1" ht="15" hidden="1">
      <c r="A59" s="49" t="s">
        <v>74</v>
      </c>
      <c r="B59" s="92">
        <v>0.6000000000000001</v>
      </c>
      <c r="C59" s="31"/>
      <c r="D59" s="18">
        <f t="shared" si="9"/>
        <v>0</v>
      </c>
      <c r="E59" s="39"/>
      <c r="F59" s="79">
        <f t="shared" si="0"/>
        <v>0</v>
      </c>
      <c r="G59" s="68"/>
      <c r="H59" s="39"/>
      <c r="I59" s="82">
        <f t="shared" si="2"/>
        <v>0</v>
      </c>
      <c r="J59" s="75" t="e">
        <f t="shared" si="4"/>
        <v>#DIV/0!</v>
      </c>
      <c r="K59" s="18" t="e">
        <f t="shared" si="5"/>
        <v>#DIV/0!</v>
      </c>
      <c r="L59" s="20" t="e">
        <f t="shared" si="6"/>
        <v>#DIV/0!</v>
      </c>
    </row>
    <row r="60" spans="1:12" s="2" customFormat="1" ht="15" hidden="1">
      <c r="A60" s="49" t="s">
        <v>35</v>
      </c>
      <c r="B60" s="92">
        <v>0.84</v>
      </c>
      <c r="C60" s="31"/>
      <c r="D60" s="18">
        <f t="shared" si="9"/>
        <v>0</v>
      </c>
      <c r="E60" s="39"/>
      <c r="F60" s="79">
        <f t="shared" si="0"/>
        <v>0</v>
      </c>
      <c r="G60" s="68"/>
      <c r="H60" s="39"/>
      <c r="I60" s="82">
        <f t="shared" si="2"/>
        <v>0</v>
      </c>
      <c r="J60" s="75" t="e">
        <f t="shared" si="4"/>
        <v>#DIV/0!</v>
      </c>
      <c r="K60" s="18" t="e">
        <f t="shared" si="5"/>
        <v>#DIV/0!</v>
      </c>
      <c r="L60" s="20" t="e">
        <f t="shared" si="6"/>
        <v>#DIV/0!</v>
      </c>
    </row>
    <row r="61" spans="1:12" s="2" customFormat="1" ht="15" hidden="1">
      <c r="A61" s="49" t="s">
        <v>94</v>
      </c>
      <c r="B61" s="92">
        <v>1.22366</v>
      </c>
      <c r="C61" s="31"/>
      <c r="D61" s="18">
        <f>C61/B61*100</f>
        <v>0</v>
      </c>
      <c r="E61" s="39"/>
      <c r="F61" s="79">
        <f>C61-E61</f>
        <v>0</v>
      </c>
      <c r="G61" s="68"/>
      <c r="H61" s="39"/>
      <c r="I61" s="82">
        <f>G61-H61</f>
        <v>0</v>
      </c>
      <c r="J61" s="75" t="e">
        <f>G61/C61*10</f>
        <v>#DIV/0!</v>
      </c>
      <c r="K61" s="18" t="e">
        <f>H61/E61*10</f>
        <v>#DIV/0!</v>
      </c>
      <c r="L61" s="20" t="e">
        <f>J61-K61</f>
        <v>#DIV/0!</v>
      </c>
    </row>
    <row r="62" spans="1:12" s="2" customFormat="1" ht="15" hidden="1">
      <c r="A62" s="49" t="s">
        <v>36</v>
      </c>
      <c r="B62" s="92">
        <v>0.17</v>
      </c>
      <c r="C62" s="31"/>
      <c r="D62" s="18">
        <f t="shared" si="9"/>
        <v>0</v>
      </c>
      <c r="E62" s="39"/>
      <c r="F62" s="79">
        <f t="shared" si="0"/>
        <v>0</v>
      </c>
      <c r="G62" s="68"/>
      <c r="H62" s="39"/>
      <c r="I62" s="82">
        <f t="shared" si="2"/>
        <v>0</v>
      </c>
      <c r="J62" s="75" t="e">
        <f t="shared" si="4"/>
        <v>#DIV/0!</v>
      </c>
      <c r="K62" s="18" t="e">
        <f t="shared" si="5"/>
        <v>#DIV/0!</v>
      </c>
      <c r="L62" s="20" t="e">
        <f t="shared" si="6"/>
        <v>#DIV/0!</v>
      </c>
    </row>
    <row r="63" spans="1:12" s="2" customFormat="1" ht="15" hidden="1">
      <c r="A63" s="49" t="s">
        <v>75</v>
      </c>
      <c r="B63" s="92">
        <v>0.95</v>
      </c>
      <c r="C63" s="31"/>
      <c r="D63" s="18">
        <f t="shared" si="9"/>
        <v>0</v>
      </c>
      <c r="E63" s="39"/>
      <c r="F63" s="79">
        <f t="shared" si="0"/>
        <v>0</v>
      </c>
      <c r="G63" s="68"/>
      <c r="H63" s="39"/>
      <c r="I63" s="82">
        <f t="shared" si="2"/>
        <v>0</v>
      </c>
      <c r="J63" s="75" t="e">
        <f t="shared" si="4"/>
        <v>#DIV/0!</v>
      </c>
      <c r="K63" s="18" t="e">
        <f t="shared" si="5"/>
        <v>#DIV/0!</v>
      </c>
      <c r="L63" s="20" t="e">
        <f t="shared" si="6"/>
        <v>#DIV/0!</v>
      </c>
    </row>
    <row r="64" spans="1:12" s="2" customFormat="1" ht="15" hidden="1">
      <c r="A64" s="49" t="s">
        <v>37</v>
      </c>
      <c r="B64" s="92">
        <v>1.3</v>
      </c>
      <c r="C64" s="31"/>
      <c r="D64" s="18">
        <f t="shared" si="9"/>
        <v>0</v>
      </c>
      <c r="E64" s="39"/>
      <c r="F64" s="79">
        <f t="shared" si="0"/>
        <v>0</v>
      </c>
      <c r="G64" s="68"/>
      <c r="H64" s="39"/>
      <c r="I64" s="82">
        <f t="shared" si="2"/>
        <v>0</v>
      </c>
      <c r="J64" s="75" t="e">
        <f t="shared" si="4"/>
        <v>#DIV/0!</v>
      </c>
      <c r="K64" s="18" t="e">
        <f t="shared" si="5"/>
        <v>#DIV/0!</v>
      </c>
      <c r="L64" s="20" t="e">
        <f t="shared" si="6"/>
        <v>#DIV/0!</v>
      </c>
    </row>
    <row r="65" spans="1:12" s="2" customFormat="1" ht="15" hidden="1">
      <c r="A65" s="49" t="s">
        <v>38</v>
      </c>
      <c r="B65" s="92">
        <v>1.2</v>
      </c>
      <c r="C65" s="31"/>
      <c r="D65" s="18">
        <f t="shared" si="9"/>
        <v>0</v>
      </c>
      <c r="E65" s="39"/>
      <c r="F65" s="79">
        <f t="shared" si="0"/>
        <v>0</v>
      </c>
      <c r="G65" s="68"/>
      <c r="H65" s="39"/>
      <c r="I65" s="82">
        <f t="shared" si="2"/>
        <v>0</v>
      </c>
      <c r="J65" s="75" t="e">
        <f t="shared" si="4"/>
        <v>#DIV/0!</v>
      </c>
      <c r="K65" s="18" t="e">
        <f t="shared" si="5"/>
        <v>#DIV/0!</v>
      </c>
      <c r="L65" s="20" t="e">
        <f t="shared" si="6"/>
        <v>#DIV/0!</v>
      </c>
    </row>
    <row r="66" spans="1:12" s="2" customFormat="1" ht="15" hidden="1">
      <c r="A66" s="46" t="s">
        <v>39</v>
      </c>
      <c r="B66" s="92">
        <v>3.7</v>
      </c>
      <c r="C66" s="31"/>
      <c r="D66" s="18">
        <f t="shared" si="9"/>
        <v>0</v>
      </c>
      <c r="E66" s="39"/>
      <c r="F66" s="79">
        <f t="shared" si="0"/>
        <v>0</v>
      </c>
      <c r="G66" s="68"/>
      <c r="H66" s="39"/>
      <c r="I66" s="82">
        <f t="shared" si="2"/>
        <v>0</v>
      </c>
      <c r="J66" s="75" t="e">
        <f t="shared" si="4"/>
        <v>#DIV/0!</v>
      </c>
      <c r="K66" s="18" t="e">
        <f t="shared" si="5"/>
        <v>#DIV/0!</v>
      </c>
      <c r="L66" s="20" t="e">
        <f t="shared" si="6"/>
        <v>#DIV/0!</v>
      </c>
    </row>
    <row r="67" spans="1:12" s="2" customFormat="1" ht="15" hidden="1">
      <c r="A67" s="46" t="s">
        <v>40</v>
      </c>
      <c r="B67" s="92">
        <v>8</v>
      </c>
      <c r="C67" s="28"/>
      <c r="D67" s="18">
        <f t="shared" si="9"/>
        <v>0</v>
      </c>
      <c r="E67" s="34"/>
      <c r="F67" s="79">
        <f t="shared" si="0"/>
        <v>0</v>
      </c>
      <c r="G67" s="58"/>
      <c r="H67" s="34"/>
      <c r="I67" s="82">
        <f t="shared" si="2"/>
        <v>0</v>
      </c>
      <c r="J67" s="75" t="e">
        <f t="shared" si="4"/>
        <v>#DIV/0!</v>
      </c>
      <c r="K67" s="18" t="e">
        <f t="shared" si="5"/>
        <v>#DIV/0!</v>
      </c>
      <c r="L67" s="20" t="e">
        <f t="shared" si="6"/>
        <v>#DIV/0!</v>
      </c>
    </row>
    <row r="68" spans="1:12" s="2" customFormat="1" ht="15" hidden="1">
      <c r="A68" s="49" t="s">
        <v>41</v>
      </c>
      <c r="B68" s="92">
        <v>1.4000000000000001</v>
      </c>
      <c r="C68" s="31"/>
      <c r="D68" s="18">
        <f t="shared" si="9"/>
        <v>0</v>
      </c>
      <c r="E68" s="39"/>
      <c r="F68" s="79">
        <f t="shared" si="0"/>
        <v>0</v>
      </c>
      <c r="G68" s="68"/>
      <c r="H68" s="39"/>
      <c r="I68" s="82">
        <f t="shared" si="2"/>
        <v>0</v>
      </c>
      <c r="J68" s="75" t="e">
        <f t="shared" si="4"/>
        <v>#DIV/0!</v>
      </c>
      <c r="K68" s="18" t="e">
        <f t="shared" si="5"/>
        <v>#DIV/0!</v>
      </c>
      <c r="L68" s="20" t="e">
        <f t="shared" si="6"/>
        <v>#DIV/0!</v>
      </c>
    </row>
    <row r="69" spans="1:12" s="15" customFormat="1" ht="15.75" hidden="1">
      <c r="A69" s="48" t="s">
        <v>76</v>
      </c>
      <c r="B69" s="91">
        <v>4.7348</v>
      </c>
      <c r="C69" s="30">
        <f>SUM(C70:C75)-C73-C74</f>
        <v>0</v>
      </c>
      <c r="D69" s="16">
        <f t="shared" si="9"/>
        <v>0</v>
      </c>
      <c r="E69" s="38">
        <f>SUM(E70:E75)-E73-E74</f>
        <v>0</v>
      </c>
      <c r="F69" s="71">
        <f t="shared" si="0"/>
        <v>0</v>
      </c>
      <c r="G69" s="55">
        <f>SUM(G70:G75)-G73-G74</f>
        <v>0</v>
      </c>
      <c r="H69" s="38">
        <f>SUM(H70:H75)-H73-H74</f>
        <v>0</v>
      </c>
      <c r="I69" s="81">
        <f t="shared" si="2"/>
        <v>0</v>
      </c>
      <c r="J69" s="74" t="e">
        <f t="shared" si="4"/>
        <v>#DIV/0!</v>
      </c>
      <c r="K69" s="18" t="e">
        <f t="shared" si="5"/>
        <v>#DIV/0!</v>
      </c>
      <c r="L69" s="25" t="e">
        <f t="shared" si="6"/>
        <v>#DIV/0!</v>
      </c>
    </row>
    <row r="70" spans="1:12" s="2" customFormat="1" ht="15" hidden="1">
      <c r="A70" s="49" t="s">
        <v>77</v>
      </c>
      <c r="B70" s="92">
        <v>0.9</v>
      </c>
      <c r="C70" s="31"/>
      <c r="D70" s="18">
        <f t="shared" si="9"/>
        <v>0</v>
      </c>
      <c r="E70" s="39"/>
      <c r="F70" s="79">
        <f t="shared" si="0"/>
        <v>0</v>
      </c>
      <c r="G70" s="68"/>
      <c r="H70" s="39"/>
      <c r="I70" s="82">
        <f t="shared" si="2"/>
        <v>0</v>
      </c>
      <c r="J70" s="75" t="e">
        <f t="shared" si="4"/>
        <v>#DIV/0!</v>
      </c>
      <c r="K70" s="18" t="e">
        <f t="shared" si="5"/>
        <v>#DIV/0!</v>
      </c>
      <c r="L70" s="20" t="e">
        <f t="shared" si="6"/>
        <v>#DIV/0!</v>
      </c>
    </row>
    <row r="71" spans="1:12" s="2" customFormat="1" ht="15" hidden="1">
      <c r="A71" s="49" t="s">
        <v>42</v>
      </c>
      <c r="B71" s="92">
        <v>1.3748</v>
      </c>
      <c r="C71" s="31"/>
      <c r="D71" s="18">
        <f t="shared" si="9"/>
        <v>0</v>
      </c>
      <c r="E71" s="39"/>
      <c r="F71" s="79">
        <f t="shared" si="0"/>
        <v>0</v>
      </c>
      <c r="G71" s="68"/>
      <c r="H71" s="39"/>
      <c r="I71" s="82">
        <f aca="true" t="shared" si="10" ref="I71:I103">G71-H71</f>
        <v>0</v>
      </c>
      <c r="J71" s="75" t="e">
        <f t="shared" si="4"/>
        <v>#DIV/0!</v>
      </c>
      <c r="K71" s="18" t="e">
        <f t="shared" si="5"/>
        <v>#DIV/0!</v>
      </c>
      <c r="L71" s="20" t="e">
        <f t="shared" si="6"/>
        <v>#DIV/0!</v>
      </c>
    </row>
    <row r="72" spans="1:12" s="2" customFormat="1" ht="15" hidden="1">
      <c r="A72" s="49" t="s">
        <v>43</v>
      </c>
      <c r="B72" s="92">
        <v>1.26</v>
      </c>
      <c r="C72" s="31"/>
      <c r="D72" s="18">
        <f t="shared" si="9"/>
        <v>0</v>
      </c>
      <c r="E72" s="39"/>
      <c r="F72" s="79">
        <f aca="true" t="shared" si="11" ref="F72:F103">C72-E72</f>
        <v>0</v>
      </c>
      <c r="G72" s="68"/>
      <c r="H72" s="39"/>
      <c r="I72" s="82">
        <f t="shared" si="10"/>
        <v>0</v>
      </c>
      <c r="J72" s="75" t="e">
        <f t="shared" si="4"/>
        <v>#DIV/0!</v>
      </c>
      <c r="K72" s="18" t="e">
        <f t="shared" si="5"/>
        <v>#DIV/0!</v>
      </c>
      <c r="L72" s="20" t="e">
        <f t="shared" si="6"/>
        <v>#DIV/0!</v>
      </c>
    </row>
    <row r="73" spans="1:12" s="2" customFormat="1" ht="15" hidden="1">
      <c r="A73" s="49" t="s">
        <v>78</v>
      </c>
      <c r="B73" s="92">
        <v>0</v>
      </c>
      <c r="C73" s="31"/>
      <c r="D73" s="18" t="e">
        <f t="shared" si="9"/>
        <v>#DIV/0!</v>
      </c>
      <c r="E73" s="39"/>
      <c r="F73" s="79">
        <f t="shared" si="11"/>
        <v>0</v>
      </c>
      <c r="G73" s="68"/>
      <c r="H73" s="39"/>
      <c r="I73" s="82">
        <f t="shared" si="10"/>
        <v>0</v>
      </c>
      <c r="J73" s="75" t="e">
        <f t="shared" si="4"/>
        <v>#DIV/0!</v>
      </c>
      <c r="K73" s="18" t="e">
        <f t="shared" si="5"/>
        <v>#DIV/0!</v>
      </c>
      <c r="L73" s="20" t="e">
        <f t="shared" si="6"/>
        <v>#DIV/0!</v>
      </c>
    </row>
    <row r="74" spans="1:12" s="2" customFormat="1" ht="15" hidden="1">
      <c r="A74" s="49" t="s">
        <v>79</v>
      </c>
      <c r="B74" s="92">
        <v>0</v>
      </c>
      <c r="C74" s="31"/>
      <c r="D74" s="18" t="e">
        <f t="shared" si="9"/>
        <v>#DIV/0!</v>
      </c>
      <c r="E74" s="39"/>
      <c r="F74" s="79">
        <f t="shared" si="11"/>
        <v>0</v>
      </c>
      <c r="G74" s="68"/>
      <c r="H74" s="39"/>
      <c r="I74" s="82">
        <f t="shared" si="10"/>
        <v>0</v>
      </c>
      <c r="J74" s="75" t="e">
        <f t="shared" si="4"/>
        <v>#DIV/0!</v>
      </c>
      <c r="K74" s="18" t="e">
        <f t="shared" si="5"/>
        <v>#DIV/0!</v>
      </c>
      <c r="L74" s="20" t="e">
        <f t="shared" si="6"/>
        <v>#DIV/0!</v>
      </c>
    </row>
    <row r="75" spans="1:12" s="2" customFormat="1" ht="15" hidden="1">
      <c r="A75" s="49" t="s">
        <v>44</v>
      </c>
      <c r="B75" s="92">
        <v>1.2</v>
      </c>
      <c r="C75" s="31"/>
      <c r="D75" s="18">
        <f t="shared" si="9"/>
        <v>0</v>
      </c>
      <c r="E75" s="39"/>
      <c r="F75" s="79">
        <f t="shared" si="11"/>
        <v>0</v>
      </c>
      <c r="G75" s="68"/>
      <c r="H75" s="39"/>
      <c r="I75" s="82">
        <f t="shared" si="10"/>
        <v>0</v>
      </c>
      <c r="J75" s="75" t="e">
        <f t="shared" si="4"/>
        <v>#DIV/0!</v>
      </c>
      <c r="K75" s="18" t="e">
        <f t="shared" si="5"/>
        <v>#DIV/0!</v>
      </c>
      <c r="L75" s="20" t="e">
        <f t="shared" si="6"/>
        <v>#DIV/0!</v>
      </c>
    </row>
    <row r="76" spans="1:12" s="15" customFormat="1" ht="15.75" hidden="1">
      <c r="A76" s="48" t="s">
        <v>45</v>
      </c>
      <c r="B76" s="91">
        <v>8.531000000000002</v>
      </c>
      <c r="C76" s="30">
        <f>SUM(C77:C92)-C83-C84-C92</f>
        <v>0</v>
      </c>
      <c r="D76" s="16">
        <f t="shared" si="9"/>
        <v>0</v>
      </c>
      <c r="E76" s="38">
        <f>SUM(E77:E92)-E83-E84-E92</f>
        <v>0</v>
      </c>
      <c r="F76" s="71">
        <f t="shared" si="11"/>
        <v>0</v>
      </c>
      <c r="G76" s="55">
        <f>SUM(G77:G92)-G83-G84-G92</f>
        <v>0</v>
      </c>
      <c r="H76" s="38">
        <f>SUM(H77:H92)-H83-H84-H92</f>
        <v>0</v>
      </c>
      <c r="I76" s="81">
        <f t="shared" si="10"/>
        <v>0</v>
      </c>
      <c r="J76" s="74" t="e">
        <f t="shared" si="4"/>
        <v>#DIV/0!</v>
      </c>
      <c r="K76" s="18" t="e">
        <f t="shared" si="5"/>
        <v>#DIV/0!</v>
      </c>
      <c r="L76" s="25" t="e">
        <f t="shared" si="6"/>
        <v>#DIV/0!</v>
      </c>
    </row>
    <row r="77" spans="1:12" s="2" customFormat="1" ht="15" hidden="1">
      <c r="A77" s="49" t="s">
        <v>80</v>
      </c>
      <c r="B77" s="92">
        <v>0.06</v>
      </c>
      <c r="C77" s="31"/>
      <c r="D77" s="18">
        <f t="shared" si="9"/>
        <v>0</v>
      </c>
      <c r="E77" s="39"/>
      <c r="F77" s="79">
        <f t="shared" si="11"/>
        <v>0</v>
      </c>
      <c r="G77" s="68"/>
      <c r="H77" s="39"/>
      <c r="I77" s="82">
        <f t="shared" si="10"/>
        <v>0</v>
      </c>
      <c r="J77" s="75" t="e">
        <f t="shared" si="4"/>
        <v>#DIV/0!</v>
      </c>
      <c r="K77" s="18" t="e">
        <f t="shared" si="5"/>
        <v>#DIV/0!</v>
      </c>
      <c r="L77" s="20" t="e">
        <f t="shared" si="6"/>
        <v>#DIV/0!</v>
      </c>
    </row>
    <row r="78" spans="1:12" s="2" customFormat="1" ht="15" hidden="1">
      <c r="A78" s="49" t="s">
        <v>81</v>
      </c>
      <c r="B78" s="92">
        <v>0.68</v>
      </c>
      <c r="C78" s="31"/>
      <c r="D78" s="18">
        <f t="shared" si="9"/>
        <v>0</v>
      </c>
      <c r="E78" s="39"/>
      <c r="F78" s="79">
        <f t="shared" si="11"/>
        <v>0</v>
      </c>
      <c r="G78" s="68"/>
      <c r="H78" s="39"/>
      <c r="I78" s="82">
        <f t="shared" si="10"/>
        <v>0</v>
      </c>
      <c r="J78" s="75" t="e">
        <f t="shared" si="4"/>
        <v>#DIV/0!</v>
      </c>
      <c r="K78" s="18" t="e">
        <f t="shared" si="5"/>
        <v>#DIV/0!</v>
      </c>
      <c r="L78" s="20" t="e">
        <f t="shared" si="6"/>
        <v>#DIV/0!</v>
      </c>
    </row>
    <row r="79" spans="1:12" s="2" customFormat="1" ht="15" hidden="1">
      <c r="A79" s="49" t="s">
        <v>82</v>
      </c>
      <c r="B79" s="92">
        <v>0.1</v>
      </c>
      <c r="C79" s="31"/>
      <c r="D79" s="18">
        <f t="shared" si="9"/>
        <v>0</v>
      </c>
      <c r="E79" s="39"/>
      <c r="F79" s="79">
        <f t="shared" si="11"/>
        <v>0</v>
      </c>
      <c r="G79" s="68"/>
      <c r="H79" s="39"/>
      <c r="I79" s="82">
        <f t="shared" si="10"/>
        <v>0</v>
      </c>
      <c r="J79" s="75" t="e">
        <f t="shared" si="4"/>
        <v>#DIV/0!</v>
      </c>
      <c r="K79" s="18" t="e">
        <f t="shared" si="5"/>
        <v>#DIV/0!</v>
      </c>
      <c r="L79" s="20" t="e">
        <f t="shared" si="6"/>
        <v>#DIV/0!</v>
      </c>
    </row>
    <row r="80" spans="1:12" s="2" customFormat="1" ht="15" hidden="1">
      <c r="A80" s="49" t="s">
        <v>83</v>
      </c>
      <c r="B80" s="92">
        <v>0.501</v>
      </c>
      <c r="C80" s="31"/>
      <c r="D80" s="18">
        <f t="shared" si="9"/>
        <v>0</v>
      </c>
      <c r="E80" s="39"/>
      <c r="F80" s="79">
        <f t="shared" si="11"/>
        <v>0</v>
      </c>
      <c r="G80" s="68"/>
      <c r="H80" s="39"/>
      <c r="I80" s="82">
        <f t="shared" si="10"/>
        <v>0</v>
      </c>
      <c r="J80" s="75" t="e">
        <f t="shared" si="4"/>
        <v>#DIV/0!</v>
      </c>
      <c r="K80" s="18" t="e">
        <f t="shared" si="5"/>
        <v>#DIV/0!</v>
      </c>
      <c r="L80" s="20" t="e">
        <f t="shared" si="6"/>
        <v>#DIV/0!</v>
      </c>
    </row>
    <row r="81" spans="1:12" s="2" customFormat="1" ht="15" hidden="1">
      <c r="A81" s="49" t="s">
        <v>46</v>
      </c>
      <c r="B81" s="92">
        <v>0</v>
      </c>
      <c r="C81" s="31"/>
      <c r="D81" s="18" t="e">
        <f t="shared" si="9"/>
        <v>#DIV/0!</v>
      </c>
      <c r="E81" s="39"/>
      <c r="F81" s="79">
        <f t="shared" si="11"/>
        <v>0</v>
      </c>
      <c r="G81" s="68"/>
      <c r="H81" s="39"/>
      <c r="I81" s="82">
        <f t="shared" si="10"/>
        <v>0</v>
      </c>
      <c r="J81" s="75" t="e">
        <f t="shared" si="4"/>
        <v>#DIV/0!</v>
      </c>
      <c r="K81" s="18" t="e">
        <f t="shared" si="5"/>
        <v>#DIV/0!</v>
      </c>
      <c r="L81" s="20" t="e">
        <f t="shared" si="6"/>
        <v>#DIV/0!</v>
      </c>
    </row>
    <row r="82" spans="1:12" s="2" customFormat="1" ht="15" hidden="1">
      <c r="A82" s="49" t="s">
        <v>47</v>
      </c>
      <c r="B82" s="92">
        <v>1.2000000000000002</v>
      </c>
      <c r="C82" s="31"/>
      <c r="D82" s="18">
        <f t="shared" si="9"/>
        <v>0</v>
      </c>
      <c r="E82" s="39"/>
      <c r="F82" s="79">
        <f t="shared" si="11"/>
        <v>0</v>
      </c>
      <c r="G82" s="68"/>
      <c r="H82" s="39"/>
      <c r="I82" s="82">
        <f t="shared" si="10"/>
        <v>0</v>
      </c>
      <c r="J82" s="75" t="e">
        <f t="shared" si="4"/>
        <v>#DIV/0!</v>
      </c>
      <c r="K82" s="18" t="e">
        <f t="shared" si="5"/>
        <v>#DIV/0!</v>
      </c>
      <c r="L82" s="20" t="e">
        <f t="shared" si="6"/>
        <v>#DIV/0!</v>
      </c>
    </row>
    <row r="83" spans="1:12" s="2" customFormat="1" ht="15" hidden="1">
      <c r="A83" s="49" t="s">
        <v>84</v>
      </c>
      <c r="B83" s="92">
        <v>0</v>
      </c>
      <c r="C83" s="31"/>
      <c r="D83" s="18" t="e">
        <f t="shared" si="9"/>
        <v>#DIV/0!</v>
      </c>
      <c r="E83" s="39"/>
      <c r="F83" s="79">
        <f t="shared" si="11"/>
        <v>0</v>
      </c>
      <c r="G83" s="68"/>
      <c r="H83" s="39"/>
      <c r="I83" s="82">
        <f t="shared" si="10"/>
        <v>0</v>
      </c>
      <c r="J83" s="75" t="e">
        <f t="shared" si="4"/>
        <v>#DIV/0!</v>
      </c>
      <c r="K83" s="18" t="e">
        <f t="shared" si="5"/>
        <v>#DIV/0!</v>
      </c>
      <c r="L83" s="20" t="e">
        <f t="shared" si="6"/>
        <v>#DIV/0!</v>
      </c>
    </row>
    <row r="84" spans="1:12" s="2" customFormat="1" ht="15" hidden="1">
      <c r="A84" s="49" t="s">
        <v>85</v>
      </c>
      <c r="B84" s="92">
        <v>0</v>
      </c>
      <c r="C84" s="31"/>
      <c r="D84" s="18" t="e">
        <f t="shared" si="9"/>
        <v>#DIV/0!</v>
      </c>
      <c r="E84" s="39"/>
      <c r="F84" s="79">
        <f t="shared" si="11"/>
        <v>0</v>
      </c>
      <c r="G84" s="68"/>
      <c r="H84" s="39"/>
      <c r="I84" s="82">
        <f t="shared" si="10"/>
        <v>0</v>
      </c>
      <c r="J84" s="75" t="e">
        <f t="shared" si="4"/>
        <v>#DIV/0!</v>
      </c>
      <c r="K84" s="18" t="e">
        <f t="shared" si="5"/>
        <v>#DIV/0!</v>
      </c>
      <c r="L84" s="20" t="e">
        <f t="shared" si="6"/>
        <v>#DIV/0!</v>
      </c>
    </row>
    <row r="85" spans="1:12" s="2" customFormat="1" ht="15" hidden="1">
      <c r="A85" s="49" t="s">
        <v>48</v>
      </c>
      <c r="B85" s="92">
        <v>1.1</v>
      </c>
      <c r="C85" s="31"/>
      <c r="D85" s="18">
        <f t="shared" si="9"/>
        <v>0</v>
      </c>
      <c r="E85" s="39"/>
      <c r="F85" s="79">
        <f t="shared" si="11"/>
        <v>0</v>
      </c>
      <c r="G85" s="68"/>
      <c r="H85" s="39"/>
      <c r="I85" s="82">
        <f t="shared" si="10"/>
        <v>0</v>
      </c>
      <c r="J85" s="75" t="e">
        <f t="shared" si="4"/>
        <v>#DIV/0!</v>
      </c>
      <c r="K85" s="18" t="e">
        <f t="shared" si="5"/>
        <v>#DIV/0!</v>
      </c>
      <c r="L85" s="20" t="e">
        <f t="shared" si="6"/>
        <v>#DIV/0!</v>
      </c>
    </row>
    <row r="86" spans="1:12" s="2" customFormat="1" ht="15" hidden="1">
      <c r="A86" s="49" t="s">
        <v>86</v>
      </c>
      <c r="B86" s="92">
        <v>0</v>
      </c>
      <c r="C86" s="31"/>
      <c r="D86" s="18" t="e">
        <f t="shared" si="9"/>
        <v>#DIV/0!</v>
      </c>
      <c r="E86" s="39"/>
      <c r="F86" s="79">
        <f t="shared" si="11"/>
        <v>0</v>
      </c>
      <c r="G86" s="68"/>
      <c r="H86" s="39"/>
      <c r="I86" s="82">
        <f t="shared" si="10"/>
        <v>0</v>
      </c>
      <c r="J86" s="75" t="e">
        <f t="shared" si="4"/>
        <v>#DIV/0!</v>
      </c>
      <c r="K86" s="18" t="e">
        <f t="shared" si="5"/>
        <v>#DIV/0!</v>
      </c>
      <c r="L86" s="20" t="e">
        <f t="shared" si="6"/>
        <v>#DIV/0!</v>
      </c>
    </row>
    <row r="87" spans="1:12" s="2" customFormat="1" ht="15" hidden="1">
      <c r="A87" s="49" t="s">
        <v>49</v>
      </c>
      <c r="B87" s="92">
        <v>1.3</v>
      </c>
      <c r="C87" s="31"/>
      <c r="D87" s="18">
        <f t="shared" si="9"/>
        <v>0</v>
      </c>
      <c r="E87" s="39"/>
      <c r="F87" s="79">
        <f t="shared" si="11"/>
        <v>0</v>
      </c>
      <c r="G87" s="68"/>
      <c r="H87" s="39"/>
      <c r="I87" s="82">
        <f t="shared" si="10"/>
        <v>0</v>
      </c>
      <c r="J87" s="75" t="e">
        <f t="shared" si="4"/>
        <v>#DIV/0!</v>
      </c>
      <c r="K87" s="18" t="e">
        <f t="shared" si="5"/>
        <v>#DIV/0!</v>
      </c>
      <c r="L87" s="20" t="e">
        <f t="shared" si="6"/>
        <v>#DIV/0!</v>
      </c>
    </row>
    <row r="88" spans="1:12" s="2" customFormat="1" ht="15" hidden="1">
      <c r="A88" s="49" t="s">
        <v>50</v>
      </c>
      <c r="B88" s="92">
        <v>0.9</v>
      </c>
      <c r="C88" s="31"/>
      <c r="D88" s="18">
        <f t="shared" si="9"/>
        <v>0</v>
      </c>
      <c r="E88" s="39"/>
      <c r="F88" s="79">
        <f t="shared" si="11"/>
        <v>0</v>
      </c>
      <c r="G88" s="68"/>
      <c r="H88" s="39"/>
      <c r="I88" s="82">
        <f t="shared" si="10"/>
        <v>0</v>
      </c>
      <c r="J88" s="75" t="e">
        <f t="shared" si="4"/>
        <v>#DIV/0!</v>
      </c>
      <c r="K88" s="18" t="e">
        <f t="shared" si="5"/>
        <v>#DIV/0!</v>
      </c>
      <c r="L88" s="20" t="e">
        <f t="shared" si="6"/>
        <v>#DIV/0!</v>
      </c>
    </row>
    <row r="89" spans="1:12" s="2" customFormat="1" ht="15" hidden="1">
      <c r="A89" s="49" t="s">
        <v>51</v>
      </c>
      <c r="B89" s="92">
        <v>2</v>
      </c>
      <c r="C89" s="31"/>
      <c r="D89" s="18">
        <f t="shared" si="9"/>
        <v>0</v>
      </c>
      <c r="E89" s="39"/>
      <c r="F89" s="79">
        <f t="shared" si="11"/>
        <v>0</v>
      </c>
      <c r="G89" s="68"/>
      <c r="H89" s="39"/>
      <c r="I89" s="82">
        <f t="shared" si="10"/>
        <v>0</v>
      </c>
      <c r="J89" s="75" t="e">
        <f t="shared" si="4"/>
        <v>#DIV/0!</v>
      </c>
      <c r="K89" s="18" t="e">
        <f t="shared" si="5"/>
        <v>#DIV/0!</v>
      </c>
      <c r="L89" s="20" t="e">
        <f t="shared" si="6"/>
        <v>#DIV/0!</v>
      </c>
    </row>
    <row r="90" spans="1:12" s="2" customFormat="1" ht="15" hidden="1">
      <c r="A90" s="46" t="s">
        <v>52</v>
      </c>
      <c r="B90" s="92">
        <v>0.49</v>
      </c>
      <c r="C90" s="31"/>
      <c r="D90" s="18">
        <f t="shared" si="9"/>
        <v>0</v>
      </c>
      <c r="E90" s="39"/>
      <c r="F90" s="79">
        <f t="shared" si="11"/>
        <v>0</v>
      </c>
      <c r="G90" s="68"/>
      <c r="H90" s="39"/>
      <c r="I90" s="82">
        <f t="shared" si="10"/>
        <v>0</v>
      </c>
      <c r="J90" s="75" t="e">
        <f t="shared" si="4"/>
        <v>#DIV/0!</v>
      </c>
      <c r="K90" s="18" t="e">
        <f t="shared" si="5"/>
        <v>#DIV/0!</v>
      </c>
      <c r="L90" s="20" t="e">
        <f t="shared" si="6"/>
        <v>#DIV/0!</v>
      </c>
    </row>
    <row r="91" spans="1:12" s="2" customFormat="1" ht="15" hidden="1">
      <c r="A91" s="49" t="s">
        <v>97</v>
      </c>
      <c r="B91" s="92">
        <v>0.2</v>
      </c>
      <c r="C91" s="31"/>
      <c r="D91" s="18">
        <f t="shared" si="9"/>
        <v>0</v>
      </c>
      <c r="E91" s="39"/>
      <c r="F91" s="79">
        <f t="shared" si="11"/>
        <v>0</v>
      </c>
      <c r="G91" s="68"/>
      <c r="H91" s="39"/>
      <c r="I91" s="82">
        <f t="shared" si="10"/>
        <v>0</v>
      </c>
      <c r="J91" s="75" t="e">
        <f t="shared" si="4"/>
        <v>#DIV/0!</v>
      </c>
      <c r="K91" s="18" t="e">
        <f t="shared" si="5"/>
        <v>#DIV/0!</v>
      </c>
      <c r="L91" s="20" t="e">
        <f t="shared" si="6"/>
        <v>#DIV/0!</v>
      </c>
    </row>
    <row r="92" spans="1:12" s="2" customFormat="1" ht="15" hidden="1">
      <c r="A92" s="49" t="s">
        <v>87</v>
      </c>
      <c r="B92" s="92">
        <v>0</v>
      </c>
      <c r="C92" s="31"/>
      <c r="D92" s="18" t="e">
        <f t="shared" si="9"/>
        <v>#DIV/0!</v>
      </c>
      <c r="E92" s="39"/>
      <c r="F92" s="79">
        <f t="shared" si="11"/>
        <v>0</v>
      </c>
      <c r="G92" s="68"/>
      <c r="H92" s="39"/>
      <c r="I92" s="82">
        <f t="shared" si="10"/>
        <v>0</v>
      </c>
      <c r="J92" s="75" t="e">
        <f t="shared" si="4"/>
        <v>#DIV/0!</v>
      </c>
      <c r="K92" s="18" t="e">
        <f t="shared" si="5"/>
        <v>#DIV/0!</v>
      </c>
      <c r="L92" s="20" t="e">
        <f t="shared" si="6"/>
        <v>#DIV/0!</v>
      </c>
    </row>
    <row r="93" spans="1:12" s="15" customFormat="1" ht="15.75" hidden="1">
      <c r="A93" s="48" t="s">
        <v>53</v>
      </c>
      <c r="B93" s="91">
        <v>6.996999999999999</v>
      </c>
      <c r="C93" s="30">
        <f>SUM(C94:C103)-C99</f>
        <v>0</v>
      </c>
      <c r="D93" s="16">
        <f t="shared" si="9"/>
        <v>0</v>
      </c>
      <c r="E93" s="38">
        <f>SUM(E94:E103)-E99</f>
        <v>0</v>
      </c>
      <c r="F93" s="71">
        <f t="shared" si="11"/>
        <v>0</v>
      </c>
      <c r="G93" s="55">
        <f>SUM(G94:G103)-G99</f>
        <v>0</v>
      </c>
      <c r="H93" s="38">
        <f>SUM(H94:H103)-H99</f>
        <v>0</v>
      </c>
      <c r="I93" s="81">
        <f t="shared" si="10"/>
        <v>0</v>
      </c>
      <c r="J93" s="74" t="e">
        <f t="shared" si="4"/>
        <v>#DIV/0!</v>
      </c>
      <c r="K93" s="18" t="e">
        <f t="shared" si="5"/>
        <v>#DIV/0!</v>
      </c>
      <c r="L93" s="17" t="e">
        <f t="shared" si="6"/>
        <v>#DIV/0!</v>
      </c>
    </row>
    <row r="94" spans="1:12" s="2" customFormat="1" ht="15" hidden="1">
      <c r="A94" s="49" t="s">
        <v>88</v>
      </c>
      <c r="B94" s="92">
        <v>0.8999999999999999</v>
      </c>
      <c r="C94" s="31"/>
      <c r="D94" s="18">
        <f t="shared" si="9"/>
        <v>0</v>
      </c>
      <c r="E94" s="39"/>
      <c r="F94" s="79">
        <f t="shared" si="11"/>
        <v>0</v>
      </c>
      <c r="G94" s="68"/>
      <c r="H94" s="39"/>
      <c r="I94" s="82">
        <f t="shared" si="10"/>
        <v>0</v>
      </c>
      <c r="J94" s="75" t="e">
        <f t="shared" si="4"/>
        <v>#DIV/0!</v>
      </c>
      <c r="K94" s="18" t="e">
        <f t="shared" si="5"/>
        <v>#DIV/0!</v>
      </c>
      <c r="L94" s="20" t="e">
        <f t="shared" si="6"/>
        <v>#DIV/0!</v>
      </c>
    </row>
    <row r="95" spans="1:12" s="2" customFormat="1" ht="15" hidden="1">
      <c r="A95" s="49" t="s">
        <v>54</v>
      </c>
      <c r="B95" s="92">
        <v>3.58</v>
      </c>
      <c r="C95" s="31"/>
      <c r="D95" s="18">
        <f t="shared" si="9"/>
        <v>0</v>
      </c>
      <c r="E95" s="39"/>
      <c r="F95" s="79">
        <f t="shared" si="11"/>
        <v>0</v>
      </c>
      <c r="G95" s="68"/>
      <c r="H95" s="39"/>
      <c r="I95" s="82">
        <f t="shared" si="10"/>
        <v>0</v>
      </c>
      <c r="J95" s="75" t="e">
        <f t="shared" si="4"/>
        <v>#DIV/0!</v>
      </c>
      <c r="K95" s="18" t="e">
        <f t="shared" si="5"/>
        <v>#DIV/0!</v>
      </c>
      <c r="L95" s="20" t="e">
        <f t="shared" si="6"/>
        <v>#DIV/0!</v>
      </c>
    </row>
    <row r="96" spans="1:12" s="2" customFormat="1" ht="15" hidden="1">
      <c r="A96" s="49" t="s">
        <v>55</v>
      </c>
      <c r="B96" s="92">
        <v>0.567</v>
      </c>
      <c r="C96" s="31"/>
      <c r="D96" s="18">
        <f t="shared" si="9"/>
        <v>0</v>
      </c>
      <c r="E96" s="39"/>
      <c r="F96" s="79">
        <f t="shared" si="11"/>
        <v>0</v>
      </c>
      <c r="G96" s="68"/>
      <c r="H96" s="39"/>
      <c r="I96" s="82">
        <f t="shared" si="10"/>
        <v>0</v>
      </c>
      <c r="J96" s="75" t="e">
        <f t="shared" si="4"/>
        <v>#DIV/0!</v>
      </c>
      <c r="K96" s="18" t="e">
        <f t="shared" si="5"/>
        <v>#DIV/0!</v>
      </c>
      <c r="L96" s="20" t="e">
        <f t="shared" si="6"/>
        <v>#DIV/0!</v>
      </c>
    </row>
    <row r="97" spans="1:12" s="2" customFormat="1" ht="15" hidden="1">
      <c r="A97" s="49" t="s">
        <v>56</v>
      </c>
      <c r="B97" s="92">
        <v>0.6299999999999999</v>
      </c>
      <c r="C97" s="31"/>
      <c r="D97" s="18">
        <f t="shared" si="9"/>
        <v>0</v>
      </c>
      <c r="E97" s="39"/>
      <c r="F97" s="79">
        <f t="shared" si="11"/>
        <v>0</v>
      </c>
      <c r="G97" s="68"/>
      <c r="H97" s="39"/>
      <c r="I97" s="82">
        <f t="shared" si="10"/>
        <v>0</v>
      </c>
      <c r="J97" s="75" t="e">
        <f t="shared" si="4"/>
        <v>#DIV/0!</v>
      </c>
      <c r="K97" s="18" t="e">
        <f t="shared" si="5"/>
        <v>#DIV/0!</v>
      </c>
      <c r="L97" s="20" t="e">
        <f t="shared" si="6"/>
        <v>#DIV/0!</v>
      </c>
    </row>
    <row r="98" spans="1:12" s="2" customFormat="1" ht="15" hidden="1">
      <c r="A98" s="49" t="s">
        <v>57</v>
      </c>
      <c r="B98" s="92">
        <v>0.29000000000000004</v>
      </c>
      <c r="C98" s="31"/>
      <c r="D98" s="18">
        <f t="shared" si="9"/>
        <v>0</v>
      </c>
      <c r="E98" s="39"/>
      <c r="F98" s="79">
        <f t="shared" si="11"/>
        <v>0</v>
      </c>
      <c r="G98" s="68"/>
      <c r="H98" s="39"/>
      <c r="I98" s="82">
        <f t="shared" si="10"/>
        <v>0</v>
      </c>
      <c r="J98" s="75" t="e">
        <f t="shared" si="4"/>
        <v>#DIV/0!</v>
      </c>
      <c r="K98" s="18" t="e">
        <f t="shared" si="5"/>
        <v>#DIV/0!</v>
      </c>
      <c r="L98" s="20" t="e">
        <f t="shared" si="6"/>
        <v>#DIV/0!</v>
      </c>
    </row>
    <row r="99" spans="1:12" s="2" customFormat="1" ht="15" hidden="1">
      <c r="A99" s="49" t="s">
        <v>89</v>
      </c>
      <c r="B99" s="92">
        <v>0</v>
      </c>
      <c r="C99" s="31"/>
      <c r="D99" s="18" t="e">
        <f t="shared" si="9"/>
        <v>#DIV/0!</v>
      </c>
      <c r="E99" s="39"/>
      <c r="F99" s="79">
        <f t="shared" si="11"/>
        <v>0</v>
      </c>
      <c r="G99" s="68"/>
      <c r="H99" s="39"/>
      <c r="I99" s="82">
        <f t="shared" si="10"/>
        <v>0</v>
      </c>
      <c r="J99" s="75" t="e">
        <f t="shared" si="4"/>
        <v>#DIV/0!</v>
      </c>
      <c r="K99" s="18" t="e">
        <f t="shared" si="5"/>
        <v>#DIV/0!</v>
      </c>
      <c r="L99" s="20" t="e">
        <f t="shared" si="6"/>
        <v>#DIV/0!</v>
      </c>
    </row>
    <row r="100" spans="1:12" s="2" customFormat="1" ht="15" hidden="1">
      <c r="A100" s="49" t="s">
        <v>58</v>
      </c>
      <c r="B100" s="92">
        <v>0.060000000000000005</v>
      </c>
      <c r="C100" s="31"/>
      <c r="D100" s="18">
        <f t="shared" si="9"/>
        <v>0</v>
      </c>
      <c r="E100" s="39"/>
      <c r="F100" s="79">
        <f t="shared" si="11"/>
        <v>0</v>
      </c>
      <c r="G100" s="68"/>
      <c r="H100" s="39"/>
      <c r="I100" s="82">
        <f t="shared" si="10"/>
        <v>0</v>
      </c>
      <c r="J100" s="75" t="e">
        <f t="shared" si="4"/>
        <v>#DIV/0!</v>
      </c>
      <c r="K100" s="18" t="e">
        <f t="shared" si="5"/>
        <v>#DIV/0!</v>
      </c>
      <c r="L100" s="20" t="e">
        <f t="shared" si="6"/>
        <v>#DIV/0!</v>
      </c>
    </row>
    <row r="101" spans="1:12" s="2" customFormat="1" ht="15" hidden="1">
      <c r="A101" s="49" t="s">
        <v>59</v>
      </c>
      <c r="B101" s="92">
        <v>0.75</v>
      </c>
      <c r="C101" s="31"/>
      <c r="D101" s="18">
        <f t="shared" si="9"/>
        <v>0</v>
      </c>
      <c r="E101" s="39"/>
      <c r="F101" s="79">
        <f t="shared" si="11"/>
        <v>0</v>
      </c>
      <c r="G101" s="68"/>
      <c r="H101" s="39"/>
      <c r="I101" s="82">
        <f t="shared" si="10"/>
        <v>0</v>
      </c>
      <c r="J101" s="75" t="e">
        <f t="shared" si="4"/>
        <v>#DIV/0!</v>
      </c>
      <c r="K101" s="18" t="e">
        <f t="shared" si="5"/>
        <v>#DIV/0!</v>
      </c>
      <c r="L101" s="20" t="e">
        <f t="shared" si="6"/>
        <v>#DIV/0!</v>
      </c>
    </row>
    <row r="102" spans="1:12" s="2" customFormat="1" ht="15" hidden="1">
      <c r="A102" s="49" t="s">
        <v>90</v>
      </c>
      <c r="B102" s="92">
        <v>0.22</v>
      </c>
      <c r="C102" s="31"/>
      <c r="D102" s="18">
        <f t="shared" si="9"/>
        <v>0</v>
      </c>
      <c r="E102" s="39"/>
      <c r="F102" s="79">
        <f t="shared" si="11"/>
        <v>0</v>
      </c>
      <c r="G102" s="68"/>
      <c r="H102" s="39"/>
      <c r="I102" s="82">
        <f t="shared" si="10"/>
        <v>0</v>
      </c>
      <c r="J102" s="75" t="e">
        <f>G102/C102*10</f>
        <v>#DIV/0!</v>
      </c>
      <c r="K102" s="18" t="e">
        <f>H102/E102*10</f>
        <v>#DIV/0!</v>
      </c>
      <c r="L102" s="20" t="e">
        <f>J102-K102</f>
        <v>#DIV/0!</v>
      </c>
    </row>
    <row r="103" spans="1:12" s="2" customFormat="1" ht="15" hidden="1">
      <c r="A103" s="50" t="s">
        <v>91</v>
      </c>
      <c r="B103" s="78"/>
      <c r="C103" s="40"/>
      <c r="D103" s="18" t="e">
        <f t="shared" si="9"/>
        <v>#DIV/0!</v>
      </c>
      <c r="E103" s="42"/>
      <c r="F103" s="80">
        <f t="shared" si="11"/>
        <v>0</v>
      </c>
      <c r="G103" s="69"/>
      <c r="H103" s="42"/>
      <c r="I103" s="83">
        <f t="shared" si="10"/>
        <v>0</v>
      </c>
      <c r="J103" s="76" t="e">
        <f>G103/C103*10</f>
        <v>#DIV/0!</v>
      </c>
      <c r="K103" s="41" t="e">
        <f>H103/E103*10</f>
        <v>#DIV/0!</v>
      </c>
      <c r="L103" s="43" t="e">
        <f>J103-K103</f>
        <v>#DIV/0!</v>
      </c>
    </row>
    <row r="104" ht="15" hidden="1">
      <c r="D104" s="94"/>
    </row>
    <row r="105" spans="1:7" s="5" customFormat="1" ht="15" hidden="1">
      <c r="A105" s="4"/>
      <c r="B105" s="4"/>
      <c r="D105" s="95"/>
      <c r="G105" s="2"/>
    </row>
    <row r="106" spans="1:7" s="5" customFormat="1" ht="15" hidden="1">
      <c r="A106" s="4"/>
      <c r="B106" s="4"/>
      <c r="D106" s="95"/>
      <c r="G106" s="2"/>
    </row>
    <row r="107" spans="1:7" s="5" customFormat="1" ht="15" hidden="1">
      <c r="A107" s="4"/>
      <c r="B107" s="4"/>
      <c r="D107" s="95"/>
      <c r="G107" s="2"/>
    </row>
    <row r="108" spans="1:7" s="5" customFormat="1" ht="15" hidden="1">
      <c r="A108" s="4"/>
      <c r="B108" s="4"/>
      <c r="D108" s="95"/>
      <c r="G108" s="2"/>
    </row>
    <row r="109" spans="1:7" s="5" customFormat="1" ht="15" hidden="1">
      <c r="A109" s="4"/>
      <c r="B109" s="4"/>
      <c r="D109" s="95"/>
      <c r="G109" s="2"/>
    </row>
    <row r="110" spans="1:7" s="5" customFormat="1" ht="15" hidden="1">
      <c r="A110" s="4"/>
      <c r="B110" s="4"/>
      <c r="D110" s="95"/>
      <c r="G110" s="2"/>
    </row>
    <row r="111" spans="1:7" s="5" customFormat="1" ht="15" hidden="1">
      <c r="A111" s="4"/>
      <c r="B111" s="4"/>
      <c r="D111" s="95"/>
      <c r="G111" s="2"/>
    </row>
    <row r="112" spans="1:7" s="5" customFormat="1" ht="15" hidden="1">
      <c r="A112" s="4"/>
      <c r="B112" s="4"/>
      <c r="D112" s="95"/>
      <c r="G112" s="2"/>
    </row>
    <row r="113" spans="1:7" s="5" customFormat="1" ht="15" hidden="1">
      <c r="A113" s="4"/>
      <c r="B113" s="4"/>
      <c r="D113" s="95"/>
      <c r="G113" s="2"/>
    </row>
    <row r="114" spans="1:7" s="5" customFormat="1" ht="15" hidden="1">
      <c r="A114" s="4"/>
      <c r="B114" s="4"/>
      <c r="D114" s="95"/>
      <c r="G114" s="2"/>
    </row>
    <row r="115" spans="1:7" s="5" customFormat="1" ht="15" hidden="1">
      <c r="A115" s="4"/>
      <c r="B115" s="4"/>
      <c r="D115" s="95"/>
      <c r="G115" s="2"/>
    </row>
    <row r="116" spans="1:7" s="7" customFormat="1" ht="15" hidden="1">
      <c r="A116" s="4"/>
      <c r="B116" s="4"/>
      <c r="D116" s="94"/>
      <c r="G116" s="8"/>
    </row>
    <row r="117" spans="1:7" s="7" customFormat="1" ht="15" hidden="1">
      <c r="A117" s="4"/>
      <c r="B117" s="4"/>
      <c r="D117" s="94"/>
      <c r="G117" s="8"/>
    </row>
    <row r="118" spans="1:7" s="7" customFormat="1" ht="15" hidden="1">
      <c r="A118" s="4"/>
      <c r="B118" s="4"/>
      <c r="D118" s="94"/>
      <c r="G118" s="8"/>
    </row>
    <row r="119" spans="1:7" s="7" customFormat="1" ht="15" hidden="1">
      <c r="A119" s="4"/>
      <c r="B119" s="4"/>
      <c r="D119" s="94"/>
      <c r="G119" s="8"/>
    </row>
    <row r="120" spans="1:7" s="7" customFormat="1" ht="15" hidden="1">
      <c r="A120" s="4"/>
      <c r="B120" s="4"/>
      <c r="D120" s="94"/>
      <c r="G120" s="8"/>
    </row>
    <row r="121" spans="1:7" s="7" customFormat="1" ht="15" hidden="1">
      <c r="A121" s="4"/>
      <c r="B121" s="4"/>
      <c r="D121" s="94"/>
      <c r="G121" s="8"/>
    </row>
    <row r="122" spans="1:7" s="7" customFormat="1" ht="15" hidden="1">
      <c r="A122" s="4"/>
      <c r="B122" s="4"/>
      <c r="D122" s="94"/>
      <c r="G122" s="8"/>
    </row>
    <row r="123" spans="1:7" s="7" customFormat="1" ht="15" hidden="1">
      <c r="A123" s="4"/>
      <c r="B123" s="4"/>
      <c r="D123" s="94"/>
      <c r="G123" s="8"/>
    </row>
    <row r="124" spans="1:7" s="7" customFormat="1" ht="15" hidden="1">
      <c r="A124" s="4"/>
      <c r="B124" s="4"/>
      <c r="D124" s="94"/>
      <c r="G124" s="8"/>
    </row>
    <row r="125" spans="1:7" s="7" customFormat="1" ht="15" hidden="1">
      <c r="A125" s="4"/>
      <c r="B125" s="4"/>
      <c r="D125" s="94"/>
      <c r="G125" s="8"/>
    </row>
    <row r="126" spans="1:7" s="7" customFormat="1" ht="15" hidden="1">
      <c r="A126" s="4"/>
      <c r="B126" s="4"/>
      <c r="D126" s="94"/>
      <c r="G126" s="8"/>
    </row>
    <row r="127" spans="1:7" s="7" customFormat="1" ht="15" hidden="1">
      <c r="A127" s="4"/>
      <c r="B127" s="4"/>
      <c r="D127" s="94"/>
      <c r="G127" s="8"/>
    </row>
    <row r="128" spans="1:7" s="7" customFormat="1" ht="15" hidden="1">
      <c r="A128" s="4"/>
      <c r="B128" s="4"/>
      <c r="D128" s="94"/>
      <c r="G128" s="8"/>
    </row>
    <row r="129" spans="1:7" s="7" customFormat="1" ht="15">
      <c r="A129" s="4"/>
      <c r="B129" s="4"/>
      <c r="D129" s="96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97"/>
      <c r="C149" s="97"/>
      <c r="D149" s="97"/>
    </row>
    <row r="150" spans="1:2" s="8" customFormat="1" ht="15.75">
      <c r="A150" s="21"/>
      <c r="B150" s="6"/>
    </row>
    <row r="151" spans="1:4" s="8" customFormat="1" ht="15">
      <c r="A151" s="6"/>
      <c r="B151" s="97"/>
      <c r="C151" s="97"/>
      <c r="D151" s="97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51:D151"/>
    <mergeCell ref="A1:L1"/>
    <mergeCell ref="A4:A5"/>
    <mergeCell ref="B4:B5"/>
    <mergeCell ref="C4:F4"/>
    <mergeCell ref="G4:I4"/>
    <mergeCell ref="B149:D149"/>
    <mergeCell ref="J4:L4"/>
  </mergeCells>
  <conditionalFormatting sqref="F54:F103">
    <cfRule type="cellIs" priority="1" dxfId="8" operator="greaterThan" stopIfTrue="1">
      <formula>0</formula>
    </cfRule>
    <cfRule type="cellIs" priority="2" dxfId="9" operator="lessThan" stopIfTrue="1">
      <formula>0</formula>
    </cfRule>
  </conditionalFormatting>
  <printOptions horizontalCentered="1"/>
  <pageMargins left="0" right="0" top="0.5905511811023623" bottom="0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Россинская Ольга Владимировна</cp:lastModifiedBy>
  <cp:lastPrinted>2018-07-04T07:10:45Z</cp:lastPrinted>
  <dcterms:created xsi:type="dcterms:W3CDTF">2001-07-31T10:01:43Z</dcterms:created>
  <dcterms:modified xsi:type="dcterms:W3CDTF">2018-07-05T14:55:33Z</dcterms:modified>
  <cp:category/>
  <cp:version/>
  <cp:contentType/>
  <cp:contentStatus/>
</cp:coreProperties>
</file>